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SingleCells1.xml" ContentType="application/vnd.openxmlformats-officedocument.spreadsheetml.tableSingleCell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U:\Desktop\Desktop\UW Workbook Changes\2026\"/>
    </mc:Choice>
  </mc:AlternateContent>
  <xr:revisionPtr revIDLastSave="0" documentId="13_ncr:1_{D8317B62-D901-430D-A6D9-06E5FC92676C}" xr6:coauthVersionLast="36" xr6:coauthVersionMax="36" xr10:uidLastSave="{00000000-0000-0000-0000-000000000000}"/>
  <workbookProtection workbookAlgorithmName="SHA-512" workbookHashValue="TjZokgzaXVPnH0cQK7wrb9KGXDuh8V1JXpQthSNg2m5qZHm/OpiqPDnfT9zZdDMDV/1EcqT6alDOSEP8sVYYJA==" workbookSaltValue="69hC5AQlCIeR97ExGaoMjw==" workbookSpinCount="100000" lockStructure="1"/>
  <bookViews>
    <workbookView xWindow="0" yWindow="0" windowWidth="15360" windowHeight="7425" tabRatio="888" xr2:uid="{A49A516D-52A5-44D4-AFBA-ACA31342FCED}"/>
  </bookViews>
  <sheets>
    <sheet name="1" sheetId="1" r:id="rId1"/>
    <sheet name="2" sheetId="3" r:id="rId2"/>
    <sheet name="3" sheetId="7" r:id="rId3"/>
    <sheet name="4" sheetId="42" r:id="rId4"/>
    <sheet name="5" sheetId="41" r:id="rId5"/>
    <sheet name="6" sheetId="10" r:id="rId6"/>
    <sheet name="Const Cost Addm" sheetId="23" r:id="rId7"/>
    <sheet name="Tables" sheetId="27" state="hidden" r:id="rId8"/>
    <sheet name="References" sheetId="28" state="hidden" r:id="rId9"/>
    <sheet name="DataPointSummary" sheetId="35" state="hidden" r:id="rId10"/>
    <sheet name="EmphasysOnly" sheetId="31" state="hidden" r:id="rId11"/>
  </sheets>
  <definedNames>
    <definedName name="_xlnm._FilterDatabase" localSheetId="10" hidden="1">EmphasysOnly!$A$1:$N$1120</definedName>
    <definedName name="_xlnm._FilterDatabase" localSheetId="8" hidden="1">References!$A$1:$T$2344</definedName>
    <definedName name="DEVELOPMENT_COSTS">#REF!</definedName>
    <definedName name="EIGHTY_SIX_ZERO_NINES">#REF!</definedName>
    <definedName name="FTC_STC_CHECK">#REF!</definedName>
    <definedName name="HOME">#REF!</definedName>
    <definedName name="_xlnm.Print_Area" localSheetId="0">'1'!$A$2:$R$41</definedName>
    <definedName name="_xlnm.Print_Area" localSheetId="1">'2'!$A$2:$R$77</definedName>
    <definedName name="_xlnm.Print_Area" localSheetId="2">'3'!$A$2:$O$62</definedName>
    <definedName name="_xlnm.Print_Area" localSheetId="3">'4'!$A$2:$K$39</definedName>
    <definedName name="_xlnm.Print_Area" localSheetId="4">'5'!$A$2:$K$115</definedName>
    <definedName name="_xlnm.Print_Area" localSheetId="5">'6'!$A$2:$O$36</definedName>
    <definedName name="_xlnm.Print_Area" localSheetId="6">'Const Cost Addm'!$A$2:$K$60</definedName>
    <definedName name="PROFORMA">#REF!</definedName>
    <definedName name="RENTS_UNITS">#REF!</definedName>
    <definedName name="SOURCES">#REF!</definedName>
    <definedName name="TAX_CREDIT_CALCULATIONS">#REF!</definedName>
    <definedName name="TC_CHECK">#REF!</definedName>
    <definedName name="TWENTY_YEAR">#REF!</definedName>
    <definedName name="UW_CONCERNS">#REF!</definedName>
  </definedNames>
  <calcPr calcId="191029"/>
</workbook>
</file>

<file path=xl/calcChain.xml><?xml version="1.0" encoding="utf-8"?>
<calcChain xmlns="http://schemas.openxmlformats.org/spreadsheetml/2006/main">
  <c r="D102" i="41" l="1"/>
  <c r="F27" i="41" l="1"/>
  <c r="L32" i="10" l="1"/>
  <c r="H32" i="10"/>
  <c r="K28" i="7" l="1"/>
  <c r="D18" i="41" l="1"/>
  <c r="D26" i="42"/>
  <c r="D25" i="42"/>
  <c r="D24" i="42"/>
  <c r="D23" i="42"/>
  <c r="P28" i="7"/>
  <c r="P29" i="7"/>
  <c r="P30" i="7"/>
  <c r="P31" i="7"/>
  <c r="P32" i="7"/>
  <c r="P33" i="7"/>
  <c r="P34" i="7"/>
  <c r="P35" i="7"/>
  <c r="P36" i="7"/>
  <c r="P37" i="7"/>
  <c r="P38" i="7"/>
  <c r="P39" i="7"/>
  <c r="P40" i="7"/>
  <c r="P41" i="7"/>
  <c r="P42" i="7"/>
  <c r="P43" i="7"/>
  <c r="P44" i="7"/>
  <c r="P45" i="7"/>
  <c r="P46" i="7"/>
  <c r="P47" i="7"/>
  <c r="R28" i="7"/>
  <c r="E52" i="7" l="1"/>
  <c r="Q28" i="7"/>
  <c r="D80" i="41" l="1"/>
  <c r="C19" i="42"/>
  <c r="N12" i="10"/>
  <c r="N10" i="10"/>
  <c r="N7" i="10"/>
  <c r="H10" i="23" l="1"/>
  <c r="D79" i="41" l="1"/>
  <c r="B87" i="41" l="1"/>
  <c r="B74" i="41"/>
  <c r="B73" i="41"/>
  <c r="B63" i="41"/>
  <c r="D78" i="41"/>
  <c r="D19" i="41" l="1"/>
  <c r="J54" i="7"/>
  <c r="E48" i="7"/>
  <c r="I10" i="23" l="1"/>
  <c r="B59" i="23"/>
  <c r="B35" i="10"/>
  <c r="C114" i="41"/>
  <c r="B38" i="42"/>
  <c r="C61" i="7"/>
  <c r="B76" i="3"/>
  <c r="D27" i="42" l="1"/>
  <c r="D35" i="23"/>
  <c r="D32" i="23"/>
  <c r="H29" i="41" l="1"/>
  <c r="H28" i="41"/>
  <c r="D106" i="41" l="1"/>
  <c r="F102" i="41"/>
  <c r="D96" i="41"/>
  <c r="F89" i="41"/>
  <c r="E89" i="41"/>
  <c r="F10" i="41"/>
  <c r="E10" i="41"/>
  <c r="D69" i="41"/>
  <c r="E55" i="41"/>
  <c r="F55" i="41"/>
  <c r="D55" i="41"/>
  <c r="E47" i="41"/>
  <c r="F47" i="41"/>
  <c r="D47" i="41"/>
  <c r="E38" i="41"/>
  <c r="F38" i="41"/>
  <c r="D38" i="41"/>
  <c r="E27" i="41"/>
  <c r="E16" i="41"/>
  <c r="F16" i="41"/>
  <c r="D16" i="41"/>
  <c r="D10" i="41"/>
  <c r="F108" i="41" l="1"/>
  <c r="E108" i="41"/>
  <c r="H16" i="41"/>
  <c r="I16" i="41" s="1"/>
  <c r="D111" i="41" l="1"/>
  <c r="D22" i="41"/>
  <c r="D34" i="23"/>
  <c r="G65" i="1" l="1"/>
  <c r="G67" i="1"/>
  <c r="D27" i="41"/>
  <c r="I78" i="1" l="1"/>
  <c r="I74" i="1"/>
  <c r="I76" i="1"/>
  <c r="D36" i="23"/>
  <c r="D38" i="23" s="1"/>
  <c r="D40" i="23" s="1"/>
  <c r="H31" i="23"/>
  <c r="I31" i="23" s="1"/>
  <c r="J31" i="23" l="1"/>
  <c r="E32" i="23" l="1"/>
  <c r="F32" i="23"/>
  <c r="G32" i="23"/>
  <c r="H13" i="23"/>
  <c r="I13" i="23" s="1"/>
  <c r="H14" i="23"/>
  <c r="I14" i="23" s="1"/>
  <c r="H15" i="23"/>
  <c r="I15" i="23" s="1"/>
  <c r="H16" i="23"/>
  <c r="I16" i="23" s="1"/>
  <c r="H17" i="23"/>
  <c r="I17" i="23" s="1"/>
  <c r="H18" i="23"/>
  <c r="I18" i="23" s="1"/>
  <c r="H19" i="23"/>
  <c r="J19" i="23" s="1"/>
  <c r="H20" i="23"/>
  <c r="I20" i="23" s="1"/>
  <c r="H21" i="23"/>
  <c r="J21" i="23" s="1"/>
  <c r="H22" i="23"/>
  <c r="I22" i="23" s="1"/>
  <c r="H23" i="23"/>
  <c r="J23" i="23" s="1"/>
  <c r="H24" i="23"/>
  <c r="I24" i="23" s="1"/>
  <c r="H25" i="23"/>
  <c r="I25" i="23" s="1"/>
  <c r="H26" i="23"/>
  <c r="J26" i="23" s="1"/>
  <c r="H27" i="23"/>
  <c r="I27" i="23" s="1"/>
  <c r="H28" i="23"/>
  <c r="I28" i="23" s="1"/>
  <c r="H29" i="23"/>
  <c r="J29" i="23" s="1"/>
  <c r="H30" i="23"/>
  <c r="I30" i="23" s="1"/>
  <c r="H11" i="23"/>
  <c r="J11" i="23" s="1"/>
  <c r="H27" i="41" l="1"/>
  <c r="I27" i="41" s="1"/>
  <c r="I19" i="23"/>
  <c r="J28" i="23"/>
  <c r="I23" i="23"/>
  <c r="J24" i="23"/>
  <c r="I26" i="23"/>
  <c r="J27" i="23"/>
  <c r="J20" i="23"/>
  <c r="I29" i="23"/>
  <c r="I21" i="23"/>
  <c r="J25" i="23"/>
  <c r="J30" i="23"/>
  <c r="J22" i="23"/>
  <c r="I11" i="23"/>
  <c r="I29" i="41" l="1"/>
  <c r="I28" i="41"/>
  <c r="J2" i="23"/>
  <c r="B2" i="23" l="1"/>
  <c r="J16" i="23"/>
  <c r="J15" i="23"/>
  <c r="J14" i="23"/>
  <c r="J13" i="23"/>
  <c r="H12" i="23"/>
  <c r="I12" i="23" s="1"/>
  <c r="J10" i="23" l="1"/>
  <c r="H32" i="23"/>
  <c r="J18" i="23"/>
  <c r="J12" i="23"/>
  <c r="J17" i="23"/>
  <c r="J32" i="23" l="1"/>
  <c r="I32" i="23"/>
  <c r="C27" i="42" l="1"/>
  <c r="C28" i="42" s="1"/>
  <c r="C36" i="42" l="1"/>
  <c r="J2" i="42" l="1"/>
  <c r="B2" i="42"/>
  <c r="B8" i="41" l="1"/>
  <c r="B9" i="41" s="1"/>
  <c r="B12" i="41" s="1"/>
  <c r="B13" i="41" s="1"/>
  <c r="B14" i="41" s="1"/>
  <c r="B15" i="41" s="1"/>
  <c r="B18" i="41" s="1"/>
  <c r="B19" i="41" s="1"/>
  <c r="B20" i="41" s="1"/>
  <c r="B21" i="41" l="1"/>
  <c r="B22" i="41" s="1"/>
  <c r="B23" i="41" s="1"/>
  <c r="B24" i="41" s="1"/>
  <c r="B25" i="41" s="1"/>
  <c r="B26" i="41" s="1"/>
  <c r="B29" i="41" s="1"/>
  <c r="B30" i="41" s="1"/>
  <c r="B31" i="41" s="1"/>
  <c r="B32" i="41" s="1"/>
  <c r="B33" i="41" s="1"/>
  <c r="B34" i="41" s="1"/>
  <c r="B35" i="41" s="1"/>
  <c r="B36" i="41" s="1"/>
  <c r="B37" i="41" s="1"/>
  <c r="B40" i="41" s="1"/>
  <c r="B41" i="41" s="1"/>
  <c r="B42" i="41" s="1"/>
  <c r="B43" i="41" s="1"/>
  <c r="B44" i="41" s="1"/>
  <c r="B45" i="41" s="1"/>
  <c r="B46" i="41" s="1"/>
  <c r="B49" i="41" s="1"/>
  <c r="B50" i="41" s="1"/>
  <c r="B51" i="41" s="1"/>
  <c r="B52" i="41" s="1"/>
  <c r="B53" i="41" s="1"/>
  <c r="B54" i="41" s="1"/>
  <c r="B57" i="41" s="1"/>
  <c r="B58" i="41" s="1"/>
  <c r="B59" i="41" s="1"/>
  <c r="B60" i="41" s="1"/>
  <c r="B61" i="41" s="1"/>
  <c r="B62" i="41" s="1"/>
  <c r="B64" i="41" s="1"/>
  <c r="B65" i="41" s="1"/>
  <c r="B66" i="41" s="1"/>
  <c r="B67" i="41" s="1"/>
  <c r="B68" i="41" s="1"/>
  <c r="B71" i="41" s="1"/>
  <c r="B72" i="41" s="1"/>
  <c r="B75" i="41" s="1"/>
  <c r="B76" i="41" s="1"/>
  <c r="B77" i="41" s="1"/>
  <c r="B78" i="41" s="1"/>
  <c r="B79" i="41" s="1"/>
  <c r="B80" i="41" l="1"/>
  <c r="B81" i="41" s="1"/>
  <c r="B82" i="41" s="1"/>
  <c r="B83" i="41" s="1"/>
  <c r="B84" i="41" s="1"/>
  <c r="B88" i="41" l="1"/>
  <c r="B91" i="41" s="1"/>
  <c r="B92" i="41" s="1"/>
  <c r="B93" i="41" s="1"/>
  <c r="B94" i="41" s="1"/>
  <c r="B95" i="41" s="1"/>
  <c r="B98" i="41" s="1"/>
  <c r="B99" i="41" s="1"/>
  <c r="B100" i="41" s="1"/>
  <c r="B101" i="41" s="1"/>
  <c r="B104" i="41" s="1"/>
  <c r="B105" i="41" s="1"/>
  <c r="B85" i="41"/>
  <c r="B86" i="41" s="1"/>
  <c r="C2" i="41"/>
  <c r="F2" i="41"/>
  <c r="B108" i="41" l="1"/>
  <c r="B110" i="41" s="1"/>
  <c r="B111" i="41" s="1"/>
  <c r="B112" i="41" s="1"/>
  <c r="K36" i="7" l="1"/>
  <c r="K31" i="7" l="1"/>
  <c r="K32" i="7"/>
  <c r="K33" i="7"/>
  <c r="K35" i="7"/>
  <c r="K37" i="7"/>
  <c r="K38" i="7"/>
  <c r="K39" i="7"/>
  <c r="K40" i="7"/>
  <c r="K41" i="7"/>
  <c r="K42" i="7"/>
  <c r="K43" i="7"/>
  <c r="K44" i="7"/>
  <c r="K45" i="7"/>
  <c r="K46" i="7"/>
  <c r="K47" i="7"/>
  <c r="K30" i="7"/>
  <c r="K34" i="7"/>
  <c r="R47" i="7" l="1"/>
  <c r="R46" i="7"/>
  <c r="R45" i="7"/>
  <c r="R44" i="7"/>
  <c r="R43" i="7"/>
  <c r="R42" i="7"/>
  <c r="R41" i="7"/>
  <c r="R40" i="7"/>
  <c r="R39" i="7"/>
  <c r="R38" i="7"/>
  <c r="R37" i="7"/>
  <c r="R36" i="7"/>
  <c r="R35" i="7"/>
  <c r="R34" i="7"/>
  <c r="R33" i="7"/>
  <c r="R32" i="7"/>
  <c r="R31" i="7"/>
  <c r="R30" i="7"/>
  <c r="R29" i="7"/>
  <c r="M52" i="7" l="1"/>
  <c r="E1250" i="28"/>
  <c r="E1249" i="28"/>
  <c r="E1248" i="28"/>
  <c r="E1247" i="28"/>
  <c r="E1246" i="28"/>
  <c r="E1245" i="28"/>
  <c r="E1244" i="28"/>
  <c r="E1242" i="28"/>
  <c r="E1240" i="28"/>
  <c r="E1238" i="28"/>
  <c r="E1237" i="28"/>
  <c r="E1236" i="28"/>
  <c r="E1235" i="28"/>
  <c r="E1234" i="28"/>
  <c r="E1233" i="28"/>
  <c r="E1232" i="28"/>
  <c r="E1230" i="28"/>
  <c r="E1228" i="28"/>
  <c r="E1226" i="28"/>
  <c r="E1225" i="28"/>
  <c r="E1224" i="28"/>
  <c r="E1223" i="28"/>
  <c r="E1222" i="28"/>
  <c r="E1221" i="28"/>
  <c r="E1220" i="28"/>
  <c r="E1218" i="28"/>
  <c r="E1216" i="28"/>
  <c r="E1214" i="28"/>
  <c r="E1213" i="28"/>
  <c r="E1212" i="28"/>
  <c r="E1211" i="28"/>
  <c r="E1210" i="28"/>
  <c r="E1209" i="28"/>
  <c r="E1208" i="28"/>
  <c r="E1206" i="28"/>
  <c r="E1204" i="28"/>
  <c r="E1203" i="28"/>
  <c r="F1251" i="28"/>
  <c r="F1250" i="28"/>
  <c r="F1249" i="28"/>
  <c r="F1248" i="28"/>
  <c r="F1247" i="28"/>
  <c r="F1246" i="28"/>
  <c r="F1245" i="28"/>
  <c r="F1244" i="28"/>
  <c r="F1243" i="28"/>
  <c r="F1242" i="28"/>
  <c r="F1241" i="28"/>
  <c r="F1240" i="28"/>
  <c r="F1239" i="28"/>
  <c r="F1238" i="28"/>
  <c r="F1237" i="28"/>
  <c r="F1236" i="28"/>
  <c r="F1235" i="28"/>
  <c r="F1234" i="28"/>
  <c r="F1233" i="28"/>
  <c r="F1232" i="28"/>
  <c r="F1231" i="28"/>
  <c r="F1230" i="28"/>
  <c r="F1229" i="28"/>
  <c r="F1228" i="28"/>
  <c r="F1227" i="28"/>
  <c r="F1226" i="28"/>
  <c r="F1225" i="28"/>
  <c r="F1224" i="28"/>
  <c r="F1223" i="28"/>
  <c r="F1222" i="28"/>
  <c r="F1221" i="28"/>
  <c r="F1220" i="28"/>
  <c r="F1219" i="28"/>
  <c r="F1218" i="28"/>
  <c r="F1217" i="28"/>
  <c r="F1216" i="28"/>
  <c r="F1215" i="28"/>
  <c r="F1214" i="28"/>
  <c r="F1213" i="28"/>
  <c r="F1212" i="28"/>
  <c r="F1211" i="28"/>
  <c r="F1210" i="28"/>
  <c r="F1209" i="28"/>
  <c r="F1208" i="28"/>
  <c r="F1207" i="28"/>
  <c r="F1206" i="28"/>
  <c r="F1205" i="28"/>
  <c r="F1204" i="28"/>
  <c r="E1201" i="28"/>
  <c r="E1200" i="28"/>
  <c r="E1199" i="28"/>
  <c r="E1198" i="28"/>
  <c r="E1197" i="28"/>
  <c r="E1196" i="28"/>
  <c r="E1195" i="28"/>
  <c r="E1194" i="28"/>
  <c r="E1193" i="28"/>
  <c r="E1192" i="28"/>
  <c r="E1191" i="28"/>
  <c r="E1190" i="28"/>
  <c r="E1188" i="28"/>
  <c r="E1187" i="28"/>
  <c r="E1186" i="28"/>
  <c r="E1185" i="28"/>
  <c r="E1184" i="28"/>
  <c r="E1183" i="28"/>
  <c r="E1182" i="28"/>
  <c r="E1181" i="28"/>
  <c r="E1180" i="28"/>
  <c r="E1179" i="28"/>
  <c r="E1178" i="28"/>
  <c r="E1177" i="28"/>
  <c r="E1175" i="28"/>
  <c r="E1174" i="28"/>
  <c r="E1173" i="28"/>
  <c r="E1172" i="28"/>
  <c r="E1171" i="28"/>
  <c r="E1170" i="28"/>
  <c r="E1169" i="28"/>
  <c r="E1168" i="28"/>
  <c r="E1167" i="28"/>
  <c r="E1166" i="28"/>
  <c r="E1165" i="28"/>
  <c r="E1164" i="28"/>
  <c r="E1162" i="28"/>
  <c r="E1161" i="28"/>
  <c r="E1160" i="28"/>
  <c r="E1159" i="28"/>
  <c r="E1158" i="28"/>
  <c r="E1157" i="28"/>
  <c r="E1156" i="28"/>
  <c r="E1155" i="28"/>
  <c r="E1154" i="28"/>
  <c r="E1153" i="28"/>
  <c r="E1152" i="28"/>
  <c r="E1151" i="28"/>
  <c r="F1202" i="28"/>
  <c r="F1201" i="28"/>
  <c r="F1200" i="28"/>
  <c r="F1199" i="28"/>
  <c r="F1198" i="28"/>
  <c r="F1197" i="28"/>
  <c r="F1196" i="28"/>
  <c r="F1195" i="28"/>
  <c r="F1194" i="28"/>
  <c r="F1193" i="28"/>
  <c r="F1192" i="28"/>
  <c r="F1191" i="28"/>
  <c r="F1190" i="28"/>
  <c r="F1189" i="28"/>
  <c r="F1188" i="28"/>
  <c r="F1187" i="28"/>
  <c r="F1186" i="28"/>
  <c r="F1185" i="28"/>
  <c r="F1184" i="28"/>
  <c r="F1183" i="28"/>
  <c r="F1182" i="28"/>
  <c r="F1181" i="28"/>
  <c r="F1180" i="28"/>
  <c r="F1179" i="28"/>
  <c r="F1178" i="28"/>
  <c r="F1177" i="28"/>
  <c r="F1176" i="28"/>
  <c r="F1175" i="28"/>
  <c r="F1174" i="28"/>
  <c r="F1173" i="28"/>
  <c r="F1172" i="28"/>
  <c r="F1171" i="28"/>
  <c r="F1170" i="28"/>
  <c r="F1169" i="28"/>
  <c r="F1168" i="28"/>
  <c r="F1167" i="28"/>
  <c r="F1166" i="28"/>
  <c r="F1165" i="28"/>
  <c r="F1164" i="28"/>
  <c r="F1163" i="28"/>
  <c r="F1162" i="28"/>
  <c r="F1161" i="28"/>
  <c r="F1160" i="28"/>
  <c r="F1159" i="28"/>
  <c r="F1158" i="28"/>
  <c r="F1157" i="28"/>
  <c r="F1156" i="28"/>
  <c r="F1155" i="28"/>
  <c r="F1154" i="28"/>
  <c r="F1153" i="28"/>
  <c r="F1152" i="28"/>
  <c r="F1151" i="28"/>
  <c r="E1150" i="28"/>
  <c r="E1148" i="28"/>
  <c r="E1147" i="28"/>
  <c r="E1145" i="28"/>
  <c r="E1144" i="28"/>
  <c r="E1143" i="28"/>
  <c r="E1141" i="28"/>
  <c r="E1140" i="28"/>
  <c r="E1138" i="28"/>
  <c r="E1137" i="28"/>
  <c r="E1136" i="28"/>
  <c r="E1134" i="28"/>
  <c r="E1133" i="28"/>
  <c r="E1131" i="28"/>
  <c r="E1130" i="28"/>
  <c r="E1129" i="28"/>
  <c r="E1127" i="28"/>
  <c r="E1126" i="28"/>
  <c r="E1124" i="28"/>
  <c r="E1123" i="28"/>
  <c r="E1122" i="28"/>
  <c r="F1149" i="28"/>
  <c r="F1148" i="28"/>
  <c r="F1147" i="28"/>
  <c r="F1146" i="28"/>
  <c r="F1145" i="28"/>
  <c r="F1144" i="28"/>
  <c r="F1143" i="28"/>
  <c r="F1142" i="28"/>
  <c r="F1141" i="28"/>
  <c r="F1140" i="28"/>
  <c r="F1139" i="28"/>
  <c r="F1138" i="28"/>
  <c r="F1137" i="28"/>
  <c r="F1136" i="28"/>
  <c r="F1135" i="28"/>
  <c r="F1134" i="28"/>
  <c r="F1133" i="28"/>
  <c r="F1132" i="28"/>
  <c r="F1131" i="28"/>
  <c r="F1130" i="28"/>
  <c r="F1129" i="28"/>
  <c r="F1128" i="28"/>
  <c r="F1127" i="28"/>
  <c r="F1126" i="28"/>
  <c r="F1125" i="28"/>
  <c r="F1124" i="28"/>
  <c r="F1123" i="28"/>
  <c r="F1122" i="28"/>
  <c r="E1120" i="28"/>
  <c r="E1119" i="28"/>
  <c r="E1118" i="28"/>
  <c r="E1117" i="28"/>
  <c r="E1116" i="28"/>
  <c r="E1115" i="28"/>
  <c r="E1114" i="28"/>
  <c r="E1112" i="28"/>
  <c r="E1111" i="28"/>
  <c r="E1110" i="28"/>
  <c r="E1109" i="28"/>
  <c r="E1108" i="28"/>
  <c r="E1107" i="28"/>
  <c r="E1106" i="28"/>
  <c r="E1104" i="28"/>
  <c r="E1103" i="28"/>
  <c r="E1102" i="28"/>
  <c r="E1101" i="28"/>
  <c r="E1100" i="28"/>
  <c r="E1099" i="28"/>
  <c r="E1098" i="28"/>
  <c r="E1096" i="28"/>
  <c r="E1095" i="28"/>
  <c r="E1094" i="28"/>
  <c r="E1093" i="28"/>
  <c r="E1092" i="28"/>
  <c r="E1091" i="28"/>
  <c r="E1090" i="28"/>
  <c r="F1121" i="28"/>
  <c r="F1120" i="28"/>
  <c r="F1119" i="28"/>
  <c r="F1118" i="28"/>
  <c r="F1117" i="28"/>
  <c r="F1116" i="28"/>
  <c r="F1115" i="28"/>
  <c r="F1114" i="28"/>
  <c r="F1113" i="28"/>
  <c r="F1112" i="28"/>
  <c r="F1111" i="28"/>
  <c r="F1110" i="28"/>
  <c r="F1109" i="28"/>
  <c r="F1108" i="28"/>
  <c r="F1107" i="28"/>
  <c r="F1106" i="28"/>
  <c r="F1105" i="28"/>
  <c r="F1104" i="28"/>
  <c r="F1103" i="28"/>
  <c r="F1102" i="28"/>
  <c r="F1101" i="28"/>
  <c r="F1100" i="28"/>
  <c r="F1099" i="28"/>
  <c r="F1098" i="28"/>
  <c r="F1097" i="28"/>
  <c r="F1096" i="28"/>
  <c r="F1095" i="28"/>
  <c r="F1094" i="28"/>
  <c r="F1093" i="28"/>
  <c r="F1092" i="28"/>
  <c r="F1091" i="28"/>
  <c r="F1090" i="28"/>
  <c r="E1088" i="28"/>
  <c r="E1087" i="28"/>
  <c r="E1086" i="28"/>
  <c r="E1085" i="28"/>
  <c r="E1084" i="28"/>
  <c r="E1083" i="28"/>
  <c r="E1082" i="28"/>
  <c r="E1081" i="28"/>
  <c r="E1080" i="28"/>
  <c r="E1078" i="28"/>
  <c r="E1077" i="28"/>
  <c r="E1076" i="28"/>
  <c r="E1075" i="28"/>
  <c r="E1074" i="28"/>
  <c r="E1073" i="28"/>
  <c r="E1072" i="28"/>
  <c r="E1071" i="28"/>
  <c r="E1070" i="28"/>
  <c r="E1068" i="28"/>
  <c r="E1067" i="28"/>
  <c r="E1066" i="28"/>
  <c r="E1065" i="28"/>
  <c r="E1064" i="28"/>
  <c r="E1063" i="28"/>
  <c r="E1062" i="28"/>
  <c r="E1061" i="28"/>
  <c r="E1060" i="28"/>
  <c r="E1058" i="28"/>
  <c r="E1057" i="28"/>
  <c r="E1056" i="28"/>
  <c r="E1055" i="28"/>
  <c r="E1054" i="28"/>
  <c r="E1053" i="28"/>
  <c r="E1052" i="28"/>
  <c r="E1051" i="28"/>
  <c r="E1050" i="28"/>
  <c r="F1089" i="28"/>
  <c r="F1088" i="28"/>
  <c r="F1087" i="28"/>
  <c r="F1086" i="28"/>
  <c r="F1085" i="28"/>
  <c r="F1084" i="28"/>
  <c r="F1083" i="28"/>
  <c r="F1082" i="28"/>
  <c r="F1081" i="28"/>
  <c r="F1080" i="28"/>
  <c r="F1079" i="28"/>
  <c r="F1078" i="28"/>
  <c r="F1077" i="28"/>
  <c r="F1076" i="28"/>
  <c r="F1075" i="28"/>
  <c r="F1074" i="28"/>
  <c r="F1073" i="28"/>
  <c r="F1072" i="28"/>
  <c r="F1071" i="28"/>
  <c r="F1070" i="28"/>
  <c r="F1069" i="28"/>
  <c r="F1068" i="28"/>
  <c r="F1067" i="28"/>
  <c r="F1066" i="28"/>
  <c r="F1065" i="28"/>
  <c r="F1064" i="28"/>
  <c r="F1063" i="28"/>
  <c r="F1062" i="28"/>
  <c r="F1061" i="28"/>
  <c r="F1060" i="28"/>
  <c r="F1059" i="28"/>
  <c r="F1058" i="28"/>
  <c r="F1056" i="28"/>
  <c r="F1057" i="28"/>
  <c r="F1055" i="28"/>
  <c r="F1054" i="28"/>
  <c r="F1053" i="28"/>
  <c r="F1052" i="28"/>
  <c r="F1051" i="28"/>
  <c r="F1050" i="28"/>
  <c r="E988" i="28"/>
  <c r="E1049" i="28"/>
  <c r="E1047" i="28"/>
  <c r="E1046" i="28"/>
  <c r="E1043" i="28"/>
  <c r="E1042" i="28"/>
  <c r="E1041" i="28"/>
  <c r="E1040" i="28"/>
  <c r="E1038" i="28"/>
  <c r="E1037" i="28"/>
  <c r="E1034" i="28"/>
  <c r="E1033" i="28"/>
  <c r="E1032" i="28"/>
  <c r="E1031" i="28"/>
  <c r="E1029" i="28"/>
  <c r="E1028" i="28"/>
  <c r="E1025" i="28"/>
  <c r="E1024" i="28"/>
  <c r="E1023" i="28"/>
  <c r="E1022" i="28"/>
  <c r="E1020" i="28"/>
  <c r="E1019" i="28"/>
  <c r="E1016" i="28"/>
  <c r="E1015" i="28"/>
  <c r="E1014" i="28"/>
  <c r="E1013" i="28"/>
  <c r="F1048" i="28"/>
  <c r="F1047" i="28"/>
  <c r="F1046" i="28"/>
  <c r="F1045" i="28"/>
  <c r="F1044" i="28"/>
  <c r="F1043" i="28"/>
  <c r="F1042" i="28"/>
  <c r="F1041" i="28"/>
  <c r="F1040" i="28"/>
  <c r="F1039" i="28"/>
  <c r="F1038" i="28"/>
  <c r="F1037" i="28"/>
  <c r="F1036" i="28"/>
  <c r="F1035" i="28"/>
  <c r="F1034" i="28"/>
  <c r="F1033" i="28"/>
  <c r="F1032" i="28"/>
  <c r="F1031" i="28"/>
  <c r="F1030" i="28"/>
  <c r="F1029" i="28"/>
  <c r="F1028" i="28"/>
  <c r="F1027" i="28"/>
  <c r="F1026" i="28"/>
  <c r="F1025" i="28"/>
  <c r="F1024" i="28"/>
  <c r="F1023" i="28"/>
  <c r="F1022" i="28"/>
  <c r="F1021" i="28"/>
  <c r="F1020" i="28"/>
  <c r="F1019" i="28"/>
  <c r="F1018" i="28"/>
  <c r="F1017" i="28"/>
  <c r="F1016" i="28"/>
  <c r="F1015" i="28"/>
  <c r="F1014" i="28"/>
  <c r="F1013" i="28"/>
  <c r="F1012" i="28"/>
  <c r="F1011" i="28"/>
  <c r="F1010" i="28"/>
  <c r="F1009" i="28"/>
  <c r="F1008" i="28"/>
  <c r="F1007" i="28"/>
  <c r="F1006" i="28"/>
  <c r="F1005" i="28"/>
  <c r="F1004" i="28"/>
  <c r="F1003" i="28"/>
  <c r="F1002" i="28"/>
  <c r="F1001" i="28"/>
  <c r="F1000" i="28"/>
  <c r="F999" i="28"/>
  <c r="F998" i="28"/>
  <c r="F997" i="28"/>
  <c r="F996" i="28"/>
  <c r="F995" i="28"/>
  <c r="E1011" i="28"/>
  <c r="E1010" i="28"/>
  <c r="E1009" i="28"/>
  <c r="E1007" i="28"/>
  <c r="E1005" i="28"/>
  <c r="E1004" i="28"/>
  <c r="E1003" i="28"/>
  <c r="E1001" i="28"/>
  <c r="E999" i="28"/>
  <c r="E998" i="28"/>
  <c r="E997" i="28"/>
  <c r="E995" i="28"/>
  <c r="E993" i="28"/>
  <c r="E992" i="28"/>
  <c r="E991" i="28"/>
  <c r="E989" i="28"/>
  <c r="F994" i="28"/>
  <c r="F993" i="28"/>
  <c r="F992" i="28"/>
  <c r="F991" i="28"/>
  <c r="F990" i="28"/>
  <c r="F989" i="28"/>
  <c r="E986" i="28"/>
  <c r="E985" i="28"/>
  <c r="E984" i="28"/>
  <c r="F986" i="28"/>
  <c r="F985" i="28"/>
  <c r="F984" i="28"/>
  <c r="E982" i="28"/>
  <c r="E981" i="28"/>
  <c r="E980" i="28"/>
  <c r="F982" i="28"/>
  <c r="F981" i="28"/>
  <c r="F980" i="28"/>
  <c r="E978" i="28"/>
  <c r="E977" i="28"/>
  <c r="E976" i="28"/>
  <c r="F978" i="28"/>
  <c r="F977" i="28"/>
  <c r="F976" i="28"/>
  <c r="E971" i="28"/>
  <c r="E974" i="28"/>
  <c r="E973" i="28"/>
  <c r="E972" i="28"/>
  <c r="F974" i="28"/>
  <c r="F973" i="28"/>
  <c r="F972" i="28"/>
  <c r="E970" i="28"/>
  <c r="F970" i="28"/>
  <c r="F969" i="28"/>
  <c r="F968" i="28"/>
  <c r="E967" i="28"/>
  <c r="E966" i="28"/>
  <c r="E965" i="28"/>
  <c r="E964" i="28"/>
  <c r="F967" i="28"/>
  <c r="F966" i="28"/>
  <c r="F965" i="28"/>
  <c r="F964" i="28"/>
  <c r="F963" i="28"/>
  <c r="E962" i="28"/>
  <c r="E961" i="28"/>
  <c r="E960" i="28"/>
  <c r="E959" i="28"/>
  <c r="F962" i="28"/>
  <c r="F961" i="28"/>
  <c r="F960" i="28"/>
  <c r="F959" i="28"/>
  <c r="F958" i="28"/>
  <c r="F923" i="28"/>
  <c r="F918" i="28"/>
  <c r="E957" i="28"/>
  <c r="E956" i="28"/>
  <c r="E955" i="28"/>
  <c r="E954" i="28"/>
  <c r="F957" i="28"/>
  <c r="F956" i="28"/>
  <c r="F955" i="28"/>
  <c r="F954" i="28"/>
  <c r="F953" i="28"/>
  <c r="E952" i="28"/>
  <c r="E951" i="28"/>
  <c r="E950" i="28"/>
  <c r="E949" i="28"/>
  <c r="F952" i="28"/>
  <c r="F951" i="28"/>
  <c r="F950" i="28"/>
  <c r="F949" i="28"/>
  <c r="F948" i="28"/>
  <c r="E947" i="28"/>
  <c r="E946" i="28"/>
  <c r="E945" i="28"/>
  <c r="E944" i="28"/>
  <c r="F947" i="28"/>
  <c r="F946" i="28"/>
  <c r="F945" i="28"/>
  <c r="F944" i="28"/>
  <c r="F943" i="28"/>
  <c r="E942" i="28"/>
  <c r="E941" i="28"/>
  <c r="E940" i="28"/>
  <c r="E939" i="28"/>
  <c r="F940" i="28"/>
  <c r="F941" i="28"/>
  <c r="F942" i="28"/>
  <c r="F939" i="28"/>
  <c r="F938" i="28"/>
  <c r="E937" i="28"/>
  <c r="E936" i="28"/>
  <c r="E935" i="28"/>
  <c r="E934" i="28"/>
  <c r="F937" i="28"/>
  <c r="F936" i="28"/>
  <c r="F935" i="28"/>
  <c r="F934" i="28"/>
  <c r="F933" i="28"/>
  <c r="F928" i="28"/>
  <c r="E930" i="28"/>
  <c r="F931" i="28"/>
  <c r="F930" i="28"/>
  <c r="F932" i="28"/>
  <c r="F929" i="28"/>
  <c r="E927" i="28"/>
  <c r="E926" i="28"/>
  <c r="E925" i="28"/>
  <c r="E924" i="28"/>
  <c r="F927" i="28"/>
  <c r="F926" i="28"/>
  <c r="F925" i="28"/>
  <c r="F924" i="28"/>
  <c r="E920" i="28"/>
  <c r="E867" i="28"/>
  <c r="F922" i="28"/>
  <c r="F921" i="28"/>
  <c r="F920" i="28"/>
  <c r="F919" i="28"/>
  <c r="F917" i="28"/>
  <c r="F916" i="28"/>
  <c r="E915" i="28"/>
  <c r="E914" i="28"/>
  <c r="E913" i="28"/>
  <c r="E912" i="28"/>
  <c r="E911" i="28"/>
  <c r="E910" i="28"/>
  <c r="E909" i="28"/>
  <c r="E908" i="28"/>
  <c r="E907" i="28"/>
  <c r="E906" i="28"/>
  <c r="D915" i="28"/>
  <c r="D914" i="28"/>
  <c r="D913" i="28"/>
  <c r="D912" i="28"/>
  <c r="D911" i="28"/>
  <c r="D910" i="28"/>
  <c r="D909" i="28"/>
  <c r="D908" i="28"/>
  <c r="D907" i="28"/>
  <c r="D906" i="28"/>
  <c r="F906" i="28"/>
  <c r="F907" i="28" s="1"/>
  <c r="F908" i="28" s="1"/>
  <c r="F909" i="28" s="1"/>
  <c r="F910" i="28" s="1"/>
  <c r="F911" i="28" s="1"/>
  <c r="F912" i="28" s="1"/>
  <c r="F913" i="28" s="1"/>
  <c r="F914" i="28" s="1"/>
  <c r="F915" i="28" s="1"/>
  <c r="F896" i="28"/>
  <c r="F897" i="28" s="1"/>
  <c r="F898" i="28" s="1"/>
  <c r="F899" i="28" s="1"/>
  <c r="F900" i="28" s="1"/>
  <c r="F901" i="28" s="1"/>
  <c r="F902" i="28" s="1"/>
  <c r="F903" i="28" s="1"/>
  <c r="F904" i="28" s="1"/>
  <c r="F905" i="28" s="1"/>
  <c r="E905" i="28"/>
  <c r="E904" i="28"/>
  <c r="E903" i="28"/>
  <c r="E902" i="28"/>
  <c r="E901" i="28"/>
  <c r="E900" i="28"/>
  <c r="E899" i="28"/>
  <c r="E898" i="28"/>
  <c r="E897" i="28"/>
  <c r="E896" i="28"/>
  <c r="D905" i="28"/>
  <c r="D904" i="28"/>
  <c r="D903" i="28"/>
  <c r="D902" i="28"/>
  <c r="D901" i="28"/>
  <c r="D900" i="28"/>
  <c r="D899" i="28"/>
  <c r="D898" i="28"/>
  <c r="D897" i="28"/>
  <c r="D896" i="28"/>
  <c r="E895" i="28"/>
  <c r="D895" i="28"/>
  <c r="E894" i="28"/>
  <c r="D894" i="28"/>
  <c r="E893" i="28"/>
  <c r="D893" i="28"/>
  <c r="E892" i="28"/>
  <c r="D892" i="28"/>
  <c r="E891" i="28"/>
  <c r="D891" i="28"/>
  <c r="E890" i="28"/>
  <c r="D890" i="28"/>
  <c r="E889" i="28"/>
  <c r="D889" i="28"/>
  <c r="E888" i="28"/>
  <c r="D888" i="28"/>
  <c r="E887" i="28"/>
  <c r="D887" i="28"/>
  <c r="E886" i="28"/>
  <c r="D886" i="28"/>
  <c r="F886" i="28"/>
  <c r="F887" i="28" s="1"/>
  <c r="F888" i="28" s="1"/>
  <c r="F889" i="28" s="1"/>
  <c r="F890" i="28" s="1"/>
  <c r="F891" i="28" s="1"/>
  <c r="F892" i="28" s="1"/>
  <c r="F893" i="28" s="1"/>
  <c r="F894" i="28" s="1"/>
  <c r="F895" i="28" s="1"/>
  <c r="E885" i="28"/>
  <c r="E884" i="28"/>
  <c r="E883" i="28"/>
  <c r="E882" i="28"/>
  <c r="E881" i="28"/>
  <c r="E880" i="28"/>
  <c r="E879" i="28"/>
  <c r="E878" i="28"/>
  <c r="E877" i="28"/>
  <c r="E876" i="28"/>
  <c r="F876" i="28"/>
  <c r="F877" i="28" s="1"/>
  <c r="F878" i="28" s="1"/>
  <c r="F879" i="28" s="1"/>
  <c r="F880" i="28" s="1"/>
  <c r="F881" i="28" s="1"/>
  <c r="F882" i="28" s="1"/>
  <c r="F883" i="28" s="1"/>
  <c r="F884" i="28" s="1"/>
  <c r="F885" i="28" s="1"/>
  <c r="D885" i="28"/>
  <c r="D884" i="28"/>
  <c r="D883" i="28"/>
  <c r="D882" i="28"/>
  <c r="D881" i="28"/>
  <c r="D880" i="28"/>
  <c r="D879" i="28"/>
  <c r="D878" i="28"/>
  <c r="D877" i="28"/>
  <c r="D876" i="28"/>
  <c r="E866" i="28"/>
  <c r="F866" i="28"/>
  <c r="F867" i="28" s="1"/>
  <c r="F868" i="28" s="1"/>
  <c r="F869" i="28" s="1"/>
  <c r="F870" i="28" s="1"/>
  <c r="F871" i="28" s="1"/>
  <c r="F872" i="28" s="1"/>
  <c r="F873" i="28" s="1"/>
  <c r="F874" i="28" s="1"/>
  <c r="F875" i="28" s="1"/>
  <c r="D875" i="28"/>
  <c r="D874" i="28"/>
  <c r="D873" i="28"/>
  <c r="D872" i="28"/>
  <c r="D871" i="28"/>
  <c r="D870" i="28"/>
  <c r="D869" i="28"/>
  <c r="D868" i="28"/>
  <c r="D867" i="28"/>
  <c r="D866" i="28"/>
  <c r="E865" i="28"/>
  <c r="E864" i="28"/>
  <c r="E863" i="28"/>
  <c r="E862" i="28"/>
  <c r="E861" i="28"/>
  <c r="E860" i="28"/>
  <c r="E859" i="28"/>
  <c r="E858" i="28"/>
  <c r="E857" i="28"/>
  <c r="E856" i="28"/>
  <c r="D865" i="28"/>
  <c r="D864" i="28"/>
  <c r="D863" i="28"/>
  <c r="D862" i="28"/>
  <c r="D861" i="28"/>
  <c r="D860" i="28"/>
  <c r="D859" i="28"/>
  <c r="D858" i="28"/>
  <c r="D857" i="28"/>
  <c r="F856" i="28"/>
  <c r="F857" i="28" s="1"/>
  <c r="F858" i="28" s="1"/>
  <c r="F859" i="28" s="1"/>
  <c r="F860" i="28" s="1"/>
  <c r="F861" i="28" s="1"/>
  <c r="F862" i="28" s="1"/>
  <c r="F863" i="28" s="1"/>
  <c r="F864" i="28" s="1"/>
  <c r="F865" i="28" s="1"/>
  <c r="D856" i="28"/>
  <c r="E855" i="28"/>
  <c r="E854" i="28"/>
  <c r="E853" i="28"/>
  <c r="E852" i="28"/>
  <c r="E851" i="28"/>
  <c r="E850" i="28"/>
  <c r="E849" i="28"/>
  <c r="E848" i="28"/>
  <c r="E847" i="28"/>
  <c r="E846" i="28"/>
  <c r="E845" i="28"/>
  <c r="E844" i="28"/>
  <c r="E843" i="28"/>
  <c r="E842" i="28"/>
  <c r="E841" i="28"/>
  <c r="E840" i="28"/>
  <c r="E839" i="28"/>
  <c r="E838" i="28"/>
  <c r="E837" i="28"/>
  <c r="E836" i="28"/>
  <c r="D855" i="28"/>
  <c r="D854" i="28"/>
  <c r="D853" i="28"/>
  <c r="D852" i="28"/>
  <c r="D851" i="28"/>
  <c r="D850" i="28"/>
  <c r="D849" i="28"/>
  <c r="D848" i="28"/>
  <c r="D847" i="28"/>
  <c r="D846" i="28"/>
  <c r="F846" i="28"/>
  <c r="F847" i="28" s="1"/>
  <c r="F848" i="28" s="1"/>
  <c r="F849" i="28" s="1"/>
  <c r="F850" i="28" s="1"/>
  <c r="F851" i="28" s="1"/>
  <c r="F852" i="28" s="1"/>
  <c r="F853" i="28" s="1"/>
  <c r="F854" i="28" s="1"/>
  <c r="F855" i="28" s="1"/>
  <c r="F836" i="28"/>
  <c r="F837" i="28" s="1"/>
  <c r="F838" i="28" s="1"/>
  <c r="F839" i="28" s="1"/>
  <c r="F840" i="28" s="1"/>
  <c r="F841" i="28" s="1"/>
  <c r="F842" i="28" s="1"/>
  <c r="F843" i="28" s="1"/>
  <c r="F844" i="28" s="1"/>
  <c r="F845" i="28" s="1"/>
  <c r="D845" i="28"/>
  <c r="D844" i="28"/>
  <c r="D843" i="28"/>
  <c r="D842" i="28"/>
  <c r="D841" i="28"/>
  <c r="D840" i="28"/>
  <c r="D839" i="28"/>
  <c r="D838" i="28"/>
  <c r="D837" i="28"/>
  <c r="D836" i="28"/>
  <c r="F826" i="28"/>
  <c r="F827" i="28" s="1"/>
  <c r="F828" i="28" s="1"/>
  <c r="F829" i="28" s="1"/>
  <c r="F830" i="28" s="1"/>
  <c r="F831" i="28" s="1"/>
  <c r="F832" i="28" s="1"/>
  <c r="F833" i="28" s="1"/>
  <c r="F834" i="28" s="1"/>
  <c r="F835" i="28" s="1"/>
  <c r="E835" i="28"/>
  <c r="E834" i="28"/>
  <c r="E833" i="28"/>
  <c r="E832" i="28"/>
  <c r="E831" i="28"/>
  <c r="E830" i="28"/>
  <c r="E829" i="28"/>
  <c r="E828" i="28"/>
  <c r="E827" i="28"/>
  <c r="E826" i="28"/>
  <c r="D835" i="28"/>
  <c r="D834" i="28"/>
  <c r="D833" i="28"/>
  <c r="D832" i="28"/>
  <c r="D831" i="28"/>
  <c r="D830" i="28"/>
  <c r="D829" i="28"/>
  <c r="D828" i="28"/>
  <c r="D827" i="28"/>
  <c r="D826" i="28"/>
  <c r="E825" i="28"/>
  <c r="E824" i="28"/>
  <c r="E823" i="28"/>
  <c r="F825" i="28"/>
  <c r="F824" i="28"/>
  <c r="F823" i="28"/>
  <c r="E801" i="28"/>
  <c r="F736" i="28"/>
  <c r="F738" i="28" l="1"/>
  <c r="F737" i="28"/>
  <c r="F733" i="28"/>
  <c r="F735" i="28"/>
  <c r="F734" i="28"/>
  <c r="F732" i="28"/>
  <c r="F731" i="28"/>
  <c r="F730" i="28"/>
  <c r="F729" i="28"/>
  <c r="F728" i="28"/>
  <c r="F727" i="28"/>
  <c r="F726" i="28"/>
  <c r="F725" i="28"/>
  <c r="F724" i="28"/>
  <c r="F723" i="28"/>
  <c r="F722" i="28"/>
  <c r="F721" i="28"/>
  <c r="F720" i="28"/>
  <c r="F719" i="28"/>
  <c r="F718" i="28"/>
  <c r="F717" i="28"/>
  <c r="F716" i="28"/>
  <c r="F715" i="28"/>
  <c r="F714" i="28"/>
  <c r="F713" i="28"/>
  <c r="F712" i="28"/>
  <c r="F711" i="28"/>
  <c r="F710" i="28"/>
  <c r="F709" i="28"/>
  <c r="F708" i="28"/>
  <c r="F707" i="28"/>
  <c r="F706" i="28"/>
  <c r="F705" i="28"/>
  <c r="F704" i="28"/>
  <c r="F703" i="28"/>
  <c r="F702" i="28"/>
  <c r="F701" i="28"/>
  <c r="F700" i="28"/>
  <c r="F699" i="28"/>
  <c r="F698" i="28"/>
  <c r="F697" i="28"/>
  <c r="F696" i="28"/>
  <c r="F695" i="28"/>
  <c r="F694" i="28"/>
  <c r="F693" i="28"/>
  <c r="F692" i="28"/>
  <c r="F684" i="28" l="1"/>
  <c r="F683" i="28"/>
  <c r="F682" i="28"/>
  <c r="E617" i="28"/>
  <c r="E613" i="28"/>
  <c r="F2344" i="28" l="1"/>
  <c r="F2343" i="28"/>
  <c r="F2342" i="28"/>
  <c r="F2341" i="28"/>
  <c r="F1962" i="28" l="1"/>
  <c r="F1961" i="28"/>
  <c r="F1960" i="28"/>
  <c r="F1959" i="28"/>
  <c r="F1958" i="28"/>
  <c r="F1957" i="28"/>
  <c r="F1956" i="28"/>
  <c r="F1955" i="28"/>
  <c r="F1954" i="28"/>
  <c r="F1953" i="28"/>
  <c r="F1952" i="28"/>
  <c r="F1951" i="28"/>
  <c r="F1950" i="28"/>
  <c r="F1949" i="28"/>
  <c r="F1948" i="28"/>
  <c r="F1947" i="28"/>
  <c r="F1946" i="28"/>
  <c r="F1945" i="28"/>
  <c r="F1944" i="28"/>
  <c r="F1943" i="28"/>
  <c r="F1923" i="28"/>
  <c r="F1922" i="28"/>
  <c r="F1921" i="28"/>
  <c r="F1920" i="28"/>
  <c r="F1919" i="28"/>
  <c r="F1918" i="28"/>
  <c r="F1917" i="28"/>
  <c r="F1916" i="28"/>
  <c r="F1915" i="28"/>
  <c r="F1914" i="28"/>
  <c r="F1913" i="28"/>
  <c r="F1912" i="28"/>
  <c r="F1911" i="28"/>
  <c r="F1910" i="28"/>
  <c r="F1909" i="28"/>
  <c r="F1908" i="28"/>
  <c r="F1907" i="28"/>
  <c r="F1906" i="28"/>
  <c r="F1905" i="28"/>
  <c r="F1904" i="28"/>
  <c r="F1884" i="28"/>
  <c r="F1883" i="28"/>
  <c r="F1882" i="28"/>
  <c r="F1881" i="28"/>
  <c r="F1880" i="28"/>
  <c r="F1879" i="28"/>
  <c r="F1878" i="28"/>
  <c r="F1877" i="28"/>
  <c r="F1876" i="28"/>
  <c r="F1875" i="28"/>
  <c r="F1874" i="28"/>
  <c r="F1873" i="28"/>
  <c r="F1872" i="28"/>
  <c r="F1871" i="28"/>
  <c r="F1870" i="28"/>
  <c r="F1869" i="28"/>
  <c r="F1868" i="28"/>
  <c r="F1867" i="28"/>
  <c r="F1866" i="28"/>
  <c r="F1865" i="28"/>
  <c r="F1845" i="28"/>
  <c r="F1844" i="28"/>
  <c r="F1843" i="28"/>
  <c r="F1842" i="28"/>
  <c r="F1841" i="28"/>
  <c r="F1840" i="28"/>
  <c r="F1839" i="28"/>
  <c r="F1838" i="28"/>
  <c r="F1837" i="28"/>
  <c r="F1836" i="28"/>
  <c r="F1835" i="28"/>
  <c r="F1834" i="28"/>
  <c r="F1833" i="28"/>
  <c r="F1832" i="28"/>
  <c r="F1831" i="28"/>
  <c r="F1830" i="28"/>
  <c r="F1829" i="28"/>
  <c r="F1828" i="28"/>
  <c r="F1827" i="28"/>
  <c r="F1826" i="28"/>
  <c r="F1767" i="28"/>
  <c r="F1766" i="28"/>
  <c r="F1765" i="28"/>
  <c r="F1764" i="28"/>
  <c r="F1763" i="28"/>
  <c r="F1762" i="28"/>
  <c r="F1761" i="28"/>
  <c r="F1760" i="28"/>
  <c r="F1759" i="28"/>
  <c r="F1758" i="28"/>
  <c r="F1757" i="28"/>
  <c r="F1756" i="28"/>
  <c r="F1755" i="28"/>
  <c r="F1754" i="28"/>
  <c r="F1753" i="28"/>
  <c r="F1752" i="28"/>
  <c r="F1751" i="28"/>
  <c r="F1750" i="28"/>
  <c r="F1749" i="28"/>
  <c r="F1748" i="28"/>
  <c r="F1806" i="28"/>
  <c r="F1805" i="28"/>
  <c r="F1804" i="28"/>
  <c r="F1803" i="28"/>
  <c r="F1802" i="28"/>
  <c r="F1801" i="28"/>
  <c r="F1800" i="28"/>
  <c r="F1799" i="28"/>
  <c r="F1798" i="28"/>
  <c r="F1797" i="28"/>
  <c r="F1796" i="28"/>
  <c r="F1795" i="28"/>
  <c r="F1794" i="28"/>
  <c r="F1793" i="28"/>
  <c r="F1792" i="28"/>
  <c r="F1791" i="28"/>
  <c r="F1790" i="28"/>
  <c r="F1789" i="28"/>
  <c r="F1788" i="28"/>
  <c r="F1787" i="28"/>
  <c r="F1656" i="28"/>
  <c r="F1655" i="28"/>
  <c r="F1654" i="28"/>
  <c r="F1653" i="28"/>
  <c r="F1652" i="28"/>
  <c r="F1651" i="28"/>
  <c r="F1650" i="28"/>
  <c r="F1649" i="28"/>
  <c r="F1648" i="28"/>
  <c r="F1647" i="28"/>
  <c r="F1646" i="28"/>
  <c r="F1645" i="28"/>
  <c r="F1644" i="28"/>
  <c r="F1643" i="28"/>
  <c r="F1642" i="28"/>
  <c r="F1641" i="28"/>
  <c r="F1640" i="28"/>
  <c r="F1639" i="28"/>
  <c r="F1638" i="28"/>
  <c r="F1637" i="28"/>
  <c r="F1636" i="28"/>
  <c r="F1635" i="28"/>
  <c r="F1634" i="28"/>
  <c r="F1633" i="28"/>
  <c r="F1632" i="28"/>
  <c r="F1631" i="28"/>
  <c r="F1630" i="28"/>
  <c r="F1629" i="28"/>
  <c r="F1628" i="28"/>
  <c r="F1627" i="28"/>
  <c r="F1626" i="28"/>
  <c r="F1625" i="28"/>
  <c r="F1602" i="28"/>
  <c r="F1601" i="28"/>
  <c r="F1600" i="28"/>
  <c r="F1599" i="28"/>
  <c r="F1598" i="28"/>
  <c r="F1597" i="28"/>
  <c r="F1596" i="28"/>
  <c r="F1595" i="28"/>
  <c r="F1594" i="28"/>
  <c r="F1593" i="28"/>
  <c r="F1592" i="28"/>
  <c r="F1591" i="28"/>
  <c r="F1590" i="28"/>
  <c r="F1589" i="28"/>
  <c r="F1566" i="28"/>
  <c r="F1565" i="28"/>
  <c r="F1564" i="28"/>
  <c r="F1563" i="28"/>
  <c r="F1562" i="28"/>
  <c r="F1561" i="28"/>
  <c r="F1560" i="28"/>
  <c r="F1559" i="28"/>
  <c r="F1558" i="28"/>
  <c r="F1557" i="28"/>
  <c r="F1556" i="28"/>
  <c r="F1555" i="28"/>
  <c r="F1554" i="28"/>
  <c r="F1553" i="28"/>
  <c r="F1530" i="28"/>
  <c r="F1529" i="28"/>
  <c r="F1528" i="28"/>
  <c r="F1527" i="28"/>
  <c r="F1526" i="28"/>
  <c r="F1525" i="28"/>
  <c r="F1524" i="28"/>
  <c r="F1523" i="28"/>
  <c r="F1522" i="28"/>
  <c r="F1521" i="28"/>
  <c r="F1520" i="28"/>
  <c r="F1519" i="28"/>
  <c r="F1518" i="28"/>
  <c r="F1517" i="28"/>
  <c r="F1458" i="28"/>
  <c r="F1457" i="28"/>
  <c r="F1456" i="28"/>
  <c r="F1455" i="28"/>
  <c r="F1454" i="28"/>
  <c r="F1453" i="28"/>
  <c r="F1452" i="28"/>
  <c r="F1451" i="28"/>
  <c r="F1450" i="28"/>
  <c r="F1449" i="28"/>
  <c r="F1448" i="28"/>
  <c r="F1447" i="28"/>
  <c r="F1446" i="28"/>
  <c r="F1445" i="28"/>
  <c r="F1494" i="28"/>
  <c r="F1493" i="28"/>
  <c r="F1492" i="28"/>
  <c r="F1491" i="28"/>
  <c r="F1490" i="28"/>
  <c r="F1489" i="28"/>
  <c r="F1488" i="28"/>
  <c r="F1487" i="28"/>
  <c r="F1486" i="28"/>
  <c r="F1485" i="28"/>
  <c r="F1484" i="28"/>
  <c r="F1483" i="28"/>
  <c r="F1482" i="28"/>
  <c r="F1481" i="28"/>
  <c r="F1444" i="28"/>
  <c r="F1443" i="28"/>
  <c r="E969" i="28"/>
  <c r="E968" i="28"/>
  <c r="E822" i="28"/>
  <c r="E821" i="28"/>
  <c r="E820" i="28"/>
  <c r="E819" i="28"/>
  <c r="E818" i="28"/>
  <c r="E817" i="28"/>
  <c r="E816" i="28"/>
  <c r="E815" i="28"/>
  <c r="E814" i="28"/>
  <c r="E813" i="28"/>
  <c r="E812" i="28"/>
  <c r="E811" i="28"/>
  <c r="E810" i="28"/>
  <c r="E809" i="28"/>
  <c r="E808" i="28"/>
  <c r="E807" i="28"/>
  <c r="E806" i="28"/>
  <c r="E805" i="28"/>
  <c r="E804" i="28"/>
  <c r="E803" i="28"/>
  <c r="E802" i="28"/>
  <c r="E800" i="28"/>
  <c r="E799" i="28"/>
  <c r="E798" i="28"/>
  <c r="E797" i="28"/>
  <c r="E796" i="28"/>
  <c r="E795" i="28"/>
  <c r="E794" i="28"/>
  <c r="E793" i="28"/>
  <c r="E792" i="28"/>
  <c r="E791" i="28"/>
  <c r="E790" i="28"/>
  <c r="E789" i="28"/>
  <c r="E788" i="28"/>
  <c r="E787" i="28"/>
  <c r="E786" i="28"/>
  <c r="E785" i="28"/>
  <c r="E784" i="28"/>
  <c r="E783" i="28"/>
  <c r="E782" i="28"/>
  <c r="E781" i="28"/>
  <c r="F822" i="28"/>
  <c r="F821" i="28"/>
  <c r="F820" i="28"/>
  <c r="F819" i="28"/>
  <c r="F818" i="28"/>
  <c r="F817" i="28"/>
  <c r="F816" i="28"/>
  <c r="F815" i="28"/>
  <c r="F814" i="28"/>
  <c r="F813" i="28"/>
  <c r="F812" i="28"/>
  <c r="F811" i="28"/>
  <c r="F810" i="28"/>
  <c r="F809" i="28"/>
  <c r="F808" i="28"/>
  <c r="F807" i="28"/>
  <c r="F806" i="28"/>
  <c r="F805" i="28"/>
  <c r="F804" i="28"/>
  <c r="F803" i="28"/>
  <c r="F802" i="28"/>
  <c r="F801" i="28"/>
  <c r="F800" i="28"/>
  <c r="F799" i="28"/>
  <c r="F798" i="28"/>
  <c r="F797" i="28"/>
  <c r="F796" i="28"/>
  <c r="F795" i="28"/>
  <c r="F794" i="28"/>
  <c r="F793" i="28"/>
  <c r="F792" i="28"/>
  <c r="F791" i="28"/>
  <c r="F790" i="28"/>
  <c r="F789" i="28"/>
  <c r="F788" i="28"/>
  <c r="F787" i="28"/>
  <c r="F786" i="28"/>
  <c r="F785" i="28"/>
  <c r="F784" i="28"/>
  <c r="F783" i="28"/>
  <c r="F782" i="28"/>
  <c r="F781" i="28"/>
  <c r="E780" i="28"/>
  <c r="F780" i="28"/>
  <c r="E759" i="28"/>
  <c r="F759" i="28"/>
  <c r="E779" i="28"/>
  <c r="E778" i="28"/>
  <c r="E777" i="28"/>
  <c r="E776" i="28"/>
  <c r="E775" i="28"/>
  <c r="E774" i="28"/>
  <c r="E773" i="28"/>
  <c r="E772" i="28"/>
  <c r="E771" i="28"/>
  <c r="E770" i="28"/>
  <c r="E769" i="28"/>
  <c r="E768" i="28"/>
  <c r="E767" i="28"/>
  <c r="E766" i="28"/>
  <c r="E765" i="28"/>
  <c r="E764" i="28"/>
  <c r="E763" i="28"/>
  <c r="E762" i="28"/>
  <c r="E761" i="28"/>
  <c r="E760" i="28"/>
  <c r="F779" i="28"/>
  <c r="F778" i="28"/>
  <c r="F777" i="28"/>
  <c r="F776" i="28"/>
  <c r="F775" i="28"/>
  <c r="F774" i="28"/>
  <c r="F773" i="28"/>
  <c r="F772" i="28"/>
  <c r="F771" i="28"/>
  <c r="F770" i="28"/>
  <c r="F769" i="28"/>
  <c r="F768" i="28"/>
  <c r="F767" i="28"/>
  <c r="F766" i="28"/>
  <c r="F765" i="28"/>
  <c r="F764" i="28"/>
  <c r="F763" i="28"/>
  <c r="F762" i="28"/>
  <c r="F761" i="28"/>
  <c r="F760" i="28"/>
  <c r="F758" i="28"/>
  <c r="F757" i="28"/>
  <c r="F756" i="28"/>
  <c r="F755" i="28"/>
  <c r="F754" i="28"/>
  <c r="F753" i="28"/>
  <c r="F752" i="28"/>
  <c r="F751" i="28"/>
  <c r="F750" i="28"/>
  <c r="F749" i="28"/>
  <c r="E758" i="28"/>
  <c r="E757" i="28"/>
  <c r="E756" i="28"/>
  <c r="E755" i="28"/>
  <c r="E754" i="28"/>
  <c r="E753" i="28"/>
  <c r="E752" i="28"/>
  <c r="E751" i="28"/>
  <c r="E750" i="28"/>
  <c r="E749" i="28"/>
  <c r="F748" i="28"/>
  <c r="F747" i="28"/>
  <c r="F746" i="28"/>
  <c r="F745" i="28"/>
  <c r="F744" i="28"/>
  <c r="F743" i="28"/>
  <c r="F742" i="28"/>
  <c r="F741" i="28"/>
  <c r="F740" i="28"/>
  <c r="E748" i="28"/>
  <c r="E747" i="28"/>
  <c r="E746" i="28"/>
  <c r="E745" i="28"/>
  <c r="E744" i="28"/>
  <c r="E743" i="28"/>
  <c r="E742" i="28"/>
  <c r="E741" i="28"/>
  <c r="E740" i="28"/>
  <c r="E739" i="28"/>
  <c r="F739" i="28"/>
  <c r="E689" i="28"/>
  <c r="F691" i="28"/>
  <c r="F690" i="28"/>
  <c r="F689" i="28"/>
  <c r="F688" i="28"/>
  <c r="F687" i="28"/>
  <c r="F686" i="28"/>
  <c r="F685" i="28"/>
  <c r="B6" i="35"/>
  <c r="B11" i="35"/>
  <c r="B10" i="35"/>
  <c r="B9" i="35"/>
  <c r="B8" i="35"/>
  <c r="B7" i="35"/>
  <c r="B5" i="35"/>
  <c r="B4" i="35"/>
  <c r="B3" i="35"/>
  <c r="B2" i="35"/>
  <c r="F681" i="28"/>
  <c r="F680" i="28"/>
  <c r="F679" i="28"/>
  <c r="F678" i="28"/>
  <c r="F677" i="28"/>
  <c r="F676" i="28"/>
  <c r="F675" i="28"/>
  <c r="F674" i="28"/>
  <c r="F673" i="28"/>
  <c r="F672" i="28"/>
  <c r="F671" i="28"/>
  <c r="F670" i="28"/>
  <c r="F669" i="28"/>
  <c r="F668" i="28"/>
  <c r="F667" i="28"/>
  <c r="F666" i="28"/>
  <c r="F665" i="28"/>
  <c r="F664" i="28"/>
  <c r="F663" i="28"/>
  <c r="F662" i="28"/>
  <c r="F661" i="28"/>
  <c r="F660" i="28"/>
  <c r="F659" i="28"/>
  <c r="F658" i="28"/>
  <c r="F657" i="28"/>
  <c r="F656" i="28"/>
  <c r="F655" i="28"/>
  <c r="F654" i="28"/>
  <c r="F653" i="28"/>
  <c r="F652" i="28"/>
  <c r="F651" i="28"/>
  <c r="F650" i="28"/>
  <c r="F649" i="28"/>
  <c r="F648" i="28"/>
  <c r="F647" i="28"/>
  <c r="F646" i="28"/>
  <c r="F645" i="28"/>
  <c r="F644" i="28"/>
  <c r="F643" i="28"/>
  <c r="F642" i="28"/>
  <c r="F641" i="28"/>
  <c r="F640" i="28"/>
  <c r="F639" i="28"/>
  <c r="F638" i="28"/>
  <c r="F637" i="28"/>
  <c r="F636" i="28"/>
  <c r="F635" i="28"/>
  <c r="F634" i="28"/>
  <c r="F633" i="28"/>
  <c r="F632" i="28"/>
  <c r="F631" i="28"/>
  <c r="F630" i="28"/>
  <c r="F629" i="28"/>
  <c r="F628" i="28"/>
  <c r="F627" i="28"/>
  <c r="F626" i="28"/>
  <c r="F625" i="28"/>
  <c r="F624" i="28"/>
  <c r="F623" i="28"/>
  <c r="F622" i="28"/>
  <c r="E651" i="28"/>
  <c r="E650" i="28"/>
  <c r="E649" i="28"/>
  <c r="E648" i="28"/>
  <c r="E647" i="28"/>
  <c r="E646" i="28"/>
  <c r="E645" i="28"/>
  <c r="E644" i="28"/>
  <c r="E643" i="28"/>
  <c r="E642" i="28"/>
  <c r="E641" i="28"/>
  <c r="E640" i="28"/>
  <c r="E639" i="28"/>
  <c r="E638" i="28"/>
  <c r="E637" i="28"/>
  <c r="E636" i="28"/>
  <c r="E635" i="28"/>
  <c r="E634" i="28"/>
  <c r="E633" i="28"/>
  <c r="E632" i="28"/>
  <c r="E631" i="28"/>
  <c r="E630" i="28"/>
  <c r="E629" i="28"/>
  <c r="E628" i="28"/>
  <c r="E627" i="28"/>
  <c r="E626" i="28"/>
  <c r="E625" i="28"/>
  <c r="E624" i="28"/>
  <c r="E623" i="28"/>
  <c r="E622" i="28"/>
  <c r="F621" i="28"/>
  <c r="F620" i="28"/>
  <c r="F619" i="28"/>
  <c r="F618" i="28"/>
  <c r="F617" i="28"/>
  <c r="F616" i="28"/>
  <c r="F615" i="28"/>
  <c r="F614" i="28"/>
  <c r="F613" i="28"/>
  <c r="F612" i="28"/>
  <c r="F611" i="28"/>
  <c r="F610" i="28"/>
  <c r="F609" i="28"/>
  <c r="F608" i="28"/>
  <c r="F607" i="28"/>
  <c r="F606" i="28"/>
  <c r="F605" i="28"/>
  <c r="F604" i="28"/>
  <c r="F603" i="28"/>
  <c r="F602" i="28"/>
  <c r="F601" i="28"/>
  <c r="F600" i="28"/>
  <c r="F599" i="28"/>
  <c r="F598" i="28"/>
  <c r="F597" i="28"/>
  <c r="F596" i="28"/>
  <c r="F595" i="28"/>
  <c r="F594" i="28"/>
  <c r="F593" i="28"/>
  <c r="F592" i="28"/>
  <c r="F591" i="28"/>
  <c r="F590" i="28"/>
  <c r="F589" i="28"/>
  <c r="F588" i="28"/>
  <c r="F587" i="28"/>
  <c r="F586" i="28"/>
  <c r="F585" i="28"/>
  <c r="F584" i="28"/>
  <c r="F583" i="28"/>
  <c r="F582" i="28"/>
  <c r="F581" i="28"/>
  <c r="F580" i="28"/>
  <c r="F579" i="28"/>
  <c r="F578" i="28"/>
  <c r="F577" i="28"/>
  <c r="F576" i="28"/>
  <c r="F575" i="28"/>
  <c r="F574" i="28"/>
  <c r="F573" i="28"/>
  <c r="F572" i="28"/>
  <c r="F571" i="28"/>
  <c r="F570" i="28"/>
  <c r="F569" i="28"/>
  <c r="F568" i="28"/>
  <c r="F567" i="28"/>
  <c r="F566" i="28"/>
  <c r="F565" i="28"/>
  <c r="F564" i="28"/>
  <c r="F563" i="28"/>
  <c r="F562" i="28"/>
  <c r="F561" i="28"/>
  <c r="F560" i="28"/>
  <c r="F559" i="28"/>
  <c r="F558" i="28"/>
  <c r="F557" i="28"/>
  <c r="F556" i="28"/>
  <c r="F555" i="28"/>
  <c r="F554" i="28"/>
  <c r="F553" i="28"/>
  <c r="F552" i="28"/>
  <c r="F551" i="28"/>
  <c r="F550" i="28"/>
  <c r="F549" i="28"/>
  <c r="F548" i="28"/>
  <c r="F547" i="28"/>
  <c r="F546" i="28"/>
  <c r="F545" i="28"/>
  <c r="F544" i="28"/>
  <c r="F543" i="28"/>
  <c r="F542" i="28"/>
  <c r="F541" i="28"/>
  <c r="F540" i="28"/>
  <c r="F539" i="28"/>
  <c r="F538" i="28"/>
  <c r="F537" i="28"/>
  <c r="F536" i="28"/>
  <c r="F535" i="28"/>
  <c r="F534" i="28"/>
  <c r="F533" i="28"/>
  <c r="F532" i="28"/>
  <c r="F531" i="28"/>
  <c r="F530" i="28"/>
  <c r="F529" i="28"/>
  <c r="F528" i="28"/>
  <c r="F527" i="28"/>
  <c r="F526" i="28"/>
  <c r="F525" i="28"/>
  <c r="F524" i="28"/>
  <c r="F523" i="28"/>
  <c r="F522" i="28"/>
  <c r="F521" i="28"/>
  <c r="F520" i="28"/>
  <c r="F519" i="28"/>
  <c r="F518" i="28"/>
  <c r="F517" i="28"/>
  <c r="F516" i="28"/>
  <c r="F515" i="28"/>
  <c r="F514" i="28"/>
  <c r="F513" i="28"/>
  <c r="F512" i="28"/>
  <c r="F511" i="28"/>
  <c r="F510" i="28"/>
  <c r="F509" i="28"/>
  <c r="F508" i="28"/>
  <c r="F507" i="28"/>
  <c r="F506" i="28"/>
  <c r="F505" i="28"/>
  <c r="F504" i="28"/>
  <c r="F503" i="28"/>
  <c r="F502" i="28"/>
  <c r="F501" i="28"/>
  <c r="F500" i="28"/>
  <c r="F499" i="28"/>
  <c r="F498" i="28"/>
  <c r="F497" i="28"/>
  <c r="F496" i="28"/>
  <c r="F495" i="28"/>
  <c r="F494" i="28"/>
  <c r="F493" i="28"/>
  <c r="F492" i="28"/>
  <c r="F491" i="28"/>
  <c r="F490" i="28"/>
  <c r="F489" i="28"/>
  <c r="F488" i="28"/>
  <c r="F487" i="28"/>
  <c r="F486" i="28"/>
  <c r="F485" i="28"/>
  <c r="F484" i="28"/>
  <c r="F483" i="28"/>
  <c r="F482" i="28"/>
  <c r="F481" i="28"/>
  <c r="F480" i="28"/>
  <c r="F479" i="28"/>
  <c r="F478" i="28"/>
  <c r="F477" i="28"/>
  <c r="F476" i="28"/>
  <c r="F475" i="28"/>
  <c r="F474" i="28"/>
  <c r="F473" i="28"/>
  <c r="F472" i="28"/>
  <c r="F471" i="28"/>
  <c r="F470" i="28"/>
  <c r="F469" i="28"/>
  <c r="F468" i="28"/>
  <c r="F467" i="28"/>
  <c r="F466" i="28"/>
  <c r="F465" i="28"/>
  <c r="F464" i="28"/>
  <c r="F463" i="28"/>
  <c r="F462" i="28"/>
  <c r="F461" i="28"/>
  <c r="F460" i="28"/>
  <c r="F459" i="28"/>
  <c r="F458" i="28"/>
  <c r="F457" i="28"/>
  <c r="F456" i="28"/>
  <c r="F455" i="28"/>
  <c r="F454" i="28"/>
  <c r="F453" i="28"/>
  <c r="F452" i="28"/>
  <c r="F451" i="28"/>
  <c r="F450" i="28"/>
  <c r="F449" i="28"/>
  <c r="F448" i="28"/>
  <c r="F447" i="28"/>
  <c r="F446" i="28"/>
  <c r="F445" i="28"/>
  <c r="F444" i="28"/>
  <c r="F443" i="28"/>
  <c r="F442" i="28"/>
  <c r="F441" i="28"/>
  <c r="F440" i="28"/>
  <c r="F439" i="28"/>
  <c r="F438" i="28"/>
  <c r="F437" i="28"/>
  <c r="F436" i="28"/>
  <c r="F435" i="28"/>
  <c r="F434" i="28"/>
  <c r="F433" i="28"/>
  <c r="F432" i="28"/>
  <c r="F431" i="28"/>
  <c r="F430" i="28"/>
  <c r="F429" i="28"/>
  <c r="F428" i="28"/>
  <c r="F427" i="28"/>
  <c r="F426" i="28"/>
  <c r="F425" i="28"/>
  <c r="F424" i="28"/>
  <c r="F423" i="28"/>
  <c r="F422" i="28"/>
  <c r="F421" i="28"/>
  <c r="F420" i="28"/>
  <c r="F419" i="28"/>
  <c r="F418" i="28"/>
  <c r="F417" i="28"/>
  <c r="F416" i="28"/>
  <c r="F415" i="28"/>
  <c r="F414" i="28"/>
  <c r="F413" i="28"/>
  <c r="F412" i="28"/>
  <c r="F411" i="28"/>
  <c r="F410" i="28"/>
  <c r="F409" i="28"/>
  <c r="F408" i="28"/>
  <c r="F407" i="28"/>
  <c r="F406" i="28"/>
  <c r="F405" i="28"/>
  <c r="F404" i="28"/>
  <c r="F403" i="28"/>
  <c r="F402" i="28"/>
  <c r="F401" i="28"/>
  <c r="F400" i="28"/>
  <c r="F399" i="28"/>
  <c r="F398" i="28"/>
  <c r="F397" i="28"/>
  <c r="F396" i="28"/>
  <c r="F395" i="28"/>
  <c r="F394" i="28"/>
  <c r="F393" i="28"/>
  <c r="F392" i="28"/>
  <c r="F391" i="28"/>
  <c r="F390" i="28"/>
  <c r="F389" i="28"/>
  <c r="F388" i="28"/>
  <c r="F387" i="28"/>
  <c r="F386" i="28"/>
  <c r="F385" i="28"/>
  <c r="F384" i="28"/>
  <c r="F383" i="28"/>
  <c r="F382" i="28"/>
  <c r="F381" i="28"/>
  <c r="F380" i="28"/>
  <c r="F379" i="28"/>
  <c r="F378" i="28"/>
  <c r="F377" i="28"/>
  <c r="F376" i="28"/>
  <c r="F375" i="28"/>
  <c r="F374" i="28"/>
  <c r="F373" i="28"/>
  <c r="F372" i="28"/>
  <c r="E609" i="28"/>
  <c r="E608" i="28"/>
  <c r="E607" i="28"/>
  <c r="E606" i="28"/>
  <c r="E605" i="28"/>
  <c r="E604" i="28"/>
  <c r="E603" i="28"/>
  <c r="E602" i="28"/>
  <c r="E601" i="28"/>
  <c r="E600" i="28"/>
  <c r="E569" i="28"/>
  <c r="E568" i="28"/>
  <c r="E589" i="28"/>
  <c r="E588" i="28"/>
  <c r="E587" i="28"/>
  <c r="E586" i="28"/>
  <c r="E585" i="28"/>
  <c r="E584" i="28"/>
  <c r="E583" i="28"/>
  <c r="E582" i="28"/>
  <c r="E581" i="28"/>
  <c r="E580" i="28"/>
  <c r="E579" i="28"/>
  <c r="E578" i="28"/>
  <c r="E577" i="28"/>
  <c r="E576" i="28"/>
  <c r="E575" i="28"/>
  <c r="E574" i="28"/>
  <c r="E573" i="28"/>
  <c r="E572" i="28"/>
  <c r="E571" i="28"/>
  <c r="E570" i="28"/>
  <c r="E567" i="28"/>
  <c r="E566" i="28"/>
  <c r="E565" i="28"/>
  <c r="E564" i="28"/>
  <c r="E563" i="28"/>
  <c r="E562" i="28"/>
  <c r="E561" i="28"/>
  <c r="E560" i="28"/>
  <c r="E559" i="28"/>
  <c r="E558" i="28"/>
  <c r="E557" i="28"/>
  <c r="E556" i="28"/>
  <c r="E555" i="28"/>
  <c r="E554" i="28"/>
  <c r="E553" i="28"/>
  <c r="E552" i="28"/>
  <c r="E551" i="28"/>
  <c r="E550" i="28"/>
  <c r="B12" i="35" l="1"/>
  <c r="C8" i="35"/>
  <c r="C9" i="35" s="1"/>
  <c r="E511" i="28"/>
  <c r="K511" i="28" s="1"/>
  <c r="E510" i="28"/>
  <c r="K510" i="28" s="1"/>
  <c r="E491" i="28"/>
  <c r="K491" i="28" s="1"/>
  <c r="E490" i="28"/>
  <c r="K490" i="28" s="1"/>
  <c r="E471" i="28"/>
  <c r="K471" i="28" s="1"/>
  <c r="E470" i="28"/>
  <c r="K470" i="28" s="1"/>
  <c r="E451" i="28"/>
  <c r="K451" i="28" s="1"/>
  <c r="E450" i="28"/>
  <c r="K450" i="28" s="1"/>
  <c r="E411" i="28"/>
  <c r="E410" i="28"/>
  <c r="E409" i="28"/>
  <c r="E408" i="28"/>
  <c r="E407" i="28"/>
  <c r="E406" i="28"/>
  <c r="E405" i="28"/>
  <c r="E404" i="28"/>
  <c r="E403" i="28"/>
  <c r="E402" i="28"/>
  <c r="E401" i="28"/>
  <c r="E400" i="28"/>
  <c r="E399" i="28"/>
  <c r="E398" i="28"/>
  <c r="E397" i="28"/>
  <c r="E396" i="28"/>
  <c r="E395" i="28"/>
  <c r="E394" i="28"/>
  <c r="E393" i="28"/>
  <c r="E392" i="28"/>
  <c r="E431" i="28"/>
  <c r="E430" i="28"/>
  <c r="E391" i="28"/>
  <c r="E390" i="28"/>
  <c r="E389" i="28"/>
  <c r="E388" i="28"/>
  <c r="E387" i="28"/>
  <c r="E386" i="28"/>
  <c r="E385" i="28"/>
  <c r="E384" i="28"/>
  <c r="E383" i="28"/>
  <c r="E382" i="28"/>
  <c r="E381" i="28"/>
  <c r="E380" i="28"/>
  <c r="E379" i="28"/>
  <c r="E378" i="28"/>
  <c r="E377" i="28"/>
  <c r="E376" i="28"/>
  <c r="E375" i="28"/>
  <c r="E374" i="28"/>
  <c r="E373" i="28"/>
  <c r="E372" i="28"/>
  <c r="E371" i="28"/>
  <c r="E370" i="28"/>
  <c r="E369" i="28"/>
  <c r="F371" i="28"/>
  <c r="F370" i="28"/>
  <c r="F369" i="28"/>
  <c r="E368" i="28"/>
  <c r="E367" i="28"/>
  <c r="E366" i="28"/>
  <c r="E365" i="28"/>
  <c r="F368" i="28"/>
  <c r="F367" i="28"/>
  <c r="F366" i="28"/>
  <c r="F365" i="28"/>
  <c r="F364" i="28"/>
  <c r="E363" i="28"/>
  <c r="F354" i="28"/>
  <c r="E362" i="28"/>
  <c r="E361" i="28"/>
  <c r="E360" i="28"/>
  <c r="E359" i="28"/>
  <c r="E357" i="28"/>
  <c r="E356" i="28"/>
  <c r="F363" i="28"/>
  <c r="F362" i="28"/>
  <c r="F361" i="28"/>
  <c r="F360" i="28"/>
  <c r="F359" i="28"/>
  <c r="F358" i="28"/>
  <c r="F357" i="28"/>
  <c r="F356" i="28"/>
  <c r="F355" i="28"/>
  <c r="F353" i="28"/>
  <c r="F352" i="28"/>
  <c r="F351" i="28"/>
  <c r="E351" i="28"/>
  <c r="E350" i="28"/>
  <c r="E349" i="28"/>
  <c r="E348" i="28"/>
  <c r="F350" i="28"/>
  <c r="F349" i="28"/>
  <c r="F348" i="28"/>
  <c r="F347" i="28"/>
  <c r="F346" i="28"/>
  <c r="F345" i="28"/>
  <c r="F344" i="28"/>
  <c r="F343" i="28"/>
  <c r="E347" i="28"/>
  <c r="E346" i="28"/>
  <c r="E345" i="28"/>
  <c r="E344" i="28"/>
  <c r="E343" i="28"/>
  <c r="E342" i="28"/>
  <c r="E341" i="28"/>
  <c r="E340" i="28"/>
  <c r="E339" i="28"/>
  <c r="E338" i="28"/>
  <c r="E337" i="28"/>
  <c r="E336" i="28"/>
  <c r="E335" i="28"/>
  <c r="F342" i="28"/>
  <c r="F341" i="28"/>
  <c r="F340" i="28"/>
  <c r="F339" i="28"/>
  <c r="F338" i="28"/>
  <c r="F337" i="28"/>
  <c r="F336" i="28"/>
  <c r="F335" i="28"/>
  <c r="F334" i="28"/>
  <c r="F333" i="28"/>
  <c r="F332" i="28"/>
  <c r="E333" i="28"/>
  <c r="E332" i="28"/>
  <c r="E331" i="28"/>
  <c r="E330" i="28"/>
  <c r="E329" i="28"/>
  <c r="E328" i="28"/>
  <c r="E327" i="28"/>
  <c r="E326" i="28"/>
  <c r="E325" i="28"/>
  <c r="E324" i="28"/>
  <c r="F331" i="28"/>
  <c r="F330" i="28"/>
  <c r="F329" i="28"/>
  <c r="F328" i="28"/>
  <c r="F327" i="28"/>
  <c r="F326" i="28"/>
  <c r="F325" i="28"/>
  <c r="F324" i="28"/>
  <c r="F322" i="28"/>
  <c r="F321" i="28"/>
  <c r="F320" i="28"/>
  <c r="F319" i="28"/>
  <c r="F318" i="28"/>
  <c r="F317" i="28"/>
  <c r="F316" i="28"/>
  <c r="F315" i="28"/>
  <c r="F314" i="28"/>
  <c r="F313" i="28"/>
  <c r="F312" i="28"/>
  <c r="F311" i="28"/>
  <c r="F310" i="28"/>
  <c r="F309" i="28"/>
  <c r="F308" i="28"/>
  <c r="F307" i="28"/>
  <c r="F306" i="28"/>
  <c r="F305" i="28"/>
  <c r="F304" i="28"/>
  <c r="F303" i="28"/>
  <c r="F302" i="28"/>
  <c r="F301" i="28"/>
  <c r="F300" i="28"/>
  <c r="F299" i="28"/>
  <c r="F298" i="28"/>
  <c r="F297" i="28"/>
  <c r="F296" i="28"/>
  <c r="F295" i="28"/>
  <c r="F294" i="28"/>
  <c r="F293" i="28"/>
  <c r="F292" i="28"/>
  <c r="F291" i="28"/>
  <c r="F290" i="28"/>
  <c r="F289" i="28"/>
  <c r="F288" i="28"/>
  <c r="F287" i="28"/>
  <c r="F286" i="28"/>
  <c r="F285" i="28"/>
  <c r="F284" i="28"/>
  <c r="F283" i="28"/>
  <c r="F282" i="28"/>
  <c r="F281" i="28"/>
  <c r="F280" i="28"/>
  <c r="F279" i="28"/>
  <c r="F278" i="28"/>
  <c r="F277" i="28"/>
  <c r="F276" i="28"/>
  <c r="F275" i="28"/>
  <c r="F274" i="28"/>
  <c r="F273" i="28"/>
  <c r="F272" i="28"/>
  <c r="F271" i="28"/>
  <c r="F270" i="28"/>
  <c r="F269" i="28"/>
  <c r="F268" i="28"/>
  <c r="F267" i="28"/>
  <c r="F266" i="28"/>
  <c r="F265" i="28"/>
  <c r="F264" i="28"/>
  <c r="F263" i="28"/>
  <c r="E262" i="28"/>
  <c r="E261" i="28"/>
  <c r="E260" i="28"/>
  <c r="E259" i="28"/>
  <c r="E258" i="28"/>
  <c r="E257" i="28"/>
  <c r="E256" i="28"/>
  <c r="E255" i="28"/>
  <c r="E254" i="28"/>
  <c r="E253" i="28"/>
  <c r="F262" i="28"/>
  <c r="F261" i="28"/>
  <c r="F260" i="28"/>
  <c r="F259" i="28"/>
  <c r="F258" i="28"/>
  <c r="F257" i="28"/>
  <c r="F256" i="28"/>
  <c r="F255" i="28"/>
  <c r="F254" i="28"/>
  <c r="F253" i="28"/>
  <c r="F252" i="28"/>
  <c r="F251" i="28"/>
  <c r="F250" i="28"/>
  <c r="F249" i="28"/>
  <c r="F248" i="28"/>
  <c r="F247" i="28"/>
  <c r="F246" i="28"/>
  <c r="F245" i="28"/>
  <c r="F244" i="28"/>
  <c r="F243" i="28"/>
  <c r="E323" i="28"/>
  <c r="E248" i="28"/>
  <c r="E252" i="28"/>
  <c r="E251" i="28"/>
  <c r="E250" i="28"/>
  <c r="E249" i="28"/>
  <c r="E245" i="28"/>
  <c r="E244" i="28"/>
  <c r="E243" i="28"/>
  <c r="E242" i="28"/>
  <c r="E241" i="28"/>
  <c r="E240" i="28"/>
  <c r="E239" i="28"/>
  <c r="F323" i="28"/>
  <c r="F242" i="28"/>
  <c r="F241" i="28"/>
  <c r="F240" i="28"/>
  <c r="F239" i="28"/>
  <c r="E238" i="28"/>
  <c r="E237" i="28"/>
  <c r="E236" i="28"/>
  <c r="E234" i="28"/>
  <c r="E232" i="28"/>
  <c r="E231" i="28"/>
  <c r="E230" i="28"/>
  <c r="F238" i="28"/>
  <c r="F237" i="28"/>
  <c r="F236" i="28"/>
  <c r="F235" i="28"/>
  <c r="F234" i="28"/>
  <c r="F233" i="28"/>
  <c r="F232" i="28"/>
  <c r="F231" i="28"/>
  <c r="F230" i="28"/>
  <c r="E227" i="28"/>
  <c r="E229" i="28"/>
  <c r="E228" i="28"/>
  <c r="E226" i="28"/>
  <c r="E225" i="28"/>
  <c r="E224" i="28"/>
  <c r="E223" i="28"/>
  <c r="E222" i="28"/>
  <c r="E221" i="28"/>
  <c r="E220" i="28"/>
  <c r="E219" i="28"/>
  <c r="E218" i="28"/>
  <c r="E217" i="28"/>
  <c r="E216" i="28"/>
  <c r="E215" i="28"/>
  <c r="E214" i="28"/>
  <c r="E213" i="28"/>
  <c r="E212" i="28"/>
  <c r="E211" i="28"/>
  <c r="E210" i="28"/>
  <c r="E209" i="28"/>
  <c r="E208" i="28"/>
  <c r="E207" i="28"/>
  <c r="E206" i="28"/>
  <c r="F228" i="28"/>
  <c r="F227" i="28"/>
  <c r="F226" i="28"/>
  <c r="F225" i="28"/>
  <c r="F224" i="28"/>
  <c r="F223" i="28"/>
  <c r="F222" i="28"/>
  <c r="F221" i="28"/>
  <c r="F220" i="28"/>
  <c r="F219" i="28"/>
  <c r="F218" i="28"/>
  <c r="F217" i="28"/>
  <c r="F216" i="28"/>
  <c r="F215" i="28"/>
  <c r="F214" i="28"/>
  <c r="F212" i="28"/>
  <c r="F213" i="28"/>
  <c r="F211" i="28"/>
  <c r="F210" i="28"/>
  <c r="F209" i="28"/>
  <c r="F208" i="28"/>
  <c r="F207" i="28"/>
  <c r="F206" i="28"/>
  <c r="E179" i="28"/>
  <c r="E178" i="28"/>
  <c r="E177" i="28"/>
  <c r="E176" i="28"/>
  <c r="E205" i="28"/>
  <c r="E204" i="28"/>
  <c r="E203" i="28"/>
  <c r="E202" i="28"/>
  <c r="E201" i="28"/>
  <c r="E200" i="28"/>
  <c r="E199" i="28"/>
  <c r="E198" i="28"/>
  <c r="E197" i="28"/>
  <c r="E196" i="28"/>
  <c r="E195" i="28"/>
  <c r="E194" i="28"/>
  <c r="E193" i="28"/>
  <c r="E192" i="28"/>
  <c r="E191" i="28"/>
  <c r="E190" i="28"/>
  <c r="E189" i="28"/>
  <c r="E188" i="28"/>
  <c r="E187" i="28"/>
  <c r="E186" i="28"/>
  <c r="E185" i="28"/>
  <c r="E184" i="28"/>
  <c r="F205" i="28"/>
  <c r="F204" i="28"/>
  <c r="F203" i="28"/>
  <c r="F202" i="28"/>
  <c r="F201" i="28"/>
  <c r="F200" i="28"/>
  <c r="F199" i="28"/>
  <c r="F198" i="28"/>
  <c r="F197" i="28"/>
  <c r="F196" i="28"/>
  <c r="F195" i="28"/>
  <c r="F194" i="28"/>
  <c r="F188" i="28"/>
  <c r="F187" i="28"/>
  <c r="F186" i="28"/>
  <c r="F193" i="28"/>
  <c r="F192" i="28"/>
  <c r="F191" i="28"/>
  <c r="F190" i="28"/>
  <c r="F189" i="28"/>
  <c r="F185" i="28"/>
  <c r="F184" i="28"/>
  <c r="E183" i="28"/>
  <c r="E182" i="28"/>
  <c r="E181" i="28"/>
  <c r="E180" i="28"/>
  <c r="E175" i="28"/>
  <c r="E174" i="28"/>
  <c r="E173" i="28"/>
  <c r="E172" i="28"/>
  <c r="E171" i="28"/>
  <c r="E170" i="28"/>
  <c r="F183" i="28"/>
  <c r="F182" i="28"/>
  <c r="F181" i="28"/>
  <c r="F180" i="28"/>
  <c r="F179" i="28"/>
  <c r="F178" i="28"/>
  <c r="F177" i="28"/>
  <c r="F176" i="28"/>
  <c r="F175" i="28"/>
  <c r="F174" i="28"/>
  <c r="F173" i="28"/>
  <c r="F172" i="28"/>
  <c r="F171" i="28"/>
  <c r="F170" i="28"/>
  <c r="F169" i="28"/>
  <c r="F168" i="28"/>
  <c r="F167" i="28"/>
  <c r="F166" i="28"/>
  <c r="F165" i="28"/>
  <c r="F164" i="28"/>
  <c r="F163" i="28"/>
  <c r="F162" i="28"/>
  <c r="F161" i="28"/>
  <c r="F160" i="28"/>
  <c r="F159" i="28"/>
  <c r="F158" i="28"/>
  <c r="F157" i="28"/>
  <c r="F156" i="28"/>
  <c r="F155" i="28"/>
  <c r="F154" i="28"/>
  <c r="E149" i="28"/>
  <c r="E148" i="28"/>
  <c r="E147" i="28"/>
  <c r="E145" i="28"/>
  <c r="E142" i="28"/>
  <c r="E135" i="28"/>
  <c r="E123" i="28"/>
  <c r="E110" i="28"/>
  <c r="F153" i="28"/>
  <c r="F152" i="28"/>
  <c r="F151" i="28"/>
  <c r="F150" i="28"/>
  <c r="F149" i="28"/>
  <c r="F148" i="28"/>
  <c r="F147" i="28"/>
  <c r="F146" i="28"/>
  <c r="F145" i="28"/>
  <c r="F144" i="28"/>
  <c r="F143" i="28"/>
  <c r="F142" i="28"/>
  <c r="F141" i="28"/>
  <c r="F140" i="28"/>
  <c r="F139" i="28"/>
  <c r="F138" i="28"/>
  <c r="F137" i="28"/>
  <c r="F136" i="28"/>
  <c r="F135" i="28"/>
  <c r="F134" i="28"/>
  <c r="F133" i="28"/>
  <c r="F132" i="28"/>
  <c r="F131" i="28"/>
  <c r="F130" i="28"/>
  <c r="F129" i="28"/>
  <c r="F128" i="28"/>
  <c r="F127" i="28"/>
  <c r="F126" i="28"/>
  <c r="F125" i="28"/>
  <c r="F124" i="28"/>
  <c r="F123" i="28"/>
  <c r="F122" i="28"/>
  <c r="F121" i="28"/>
  <c r="F120" i="28"/>
  <c r="F119" i="28"/>
  <c r="F118" i="28"/>
  <c r="F117" i="28"/>
  <c r="F116" i="28"/>
  <c r="F115" i="28"/>
  <c r="F114" i="28"/>
  <c r="F113" i="28"/>
  <c r="F112" i="28"/>
  <c r="F111" i="28"/>
  <c r="F110" i="28"/>
  <c r="F109" i="28"/>
  <c r="F108" i="28"/>
  <c r="F107" i="28"/>
  <c r="F106" i="28"/>
  <c r="F105" i="28"/>
  <c r="F104" i="28"/>
  <c r="F103" i="28"/>
  <c r="F102" i="28"/>
  <c r="F101" i="28"/>
  <c r="F100" i="28"/>
  <c r="F99" i="28"/>
  <c r="F98" i="28"/>
  <c r="F97" i="28"/>
  <c r="F96" i="28"/>
  <c r="F95" i="28"/>
  <c r="F94" i="28"/>
  <c r="F93" i="28"/>
  <c r="F92" i="28"/>
  <c r="F91" i="28"/>
  <c r="F90" i="28"/>
  <c r="F89" i="28"/>
  <c r="F88" i="28"/>
  <c r="F87" i="28"/>
  <c r="F86" i="28"/>
  <c r="F85" i="28"/>
  <c r="F84" i="28"/>
  <c r="F83" i="28"/>
  <c r="F82" i="28"/>
  <c r="F81" i="28"/>
  <c r="F80" i="28"/>
  <c r="F79" i="28"/>
  <c r="F78" i="28"/>
  <c r="F77" i="28"/>
  <c r="F76" i="28"/>
  <c r="F75" i="28"/>
  <c r="F74" i="28"/>
  <c r="F73" i="28"/>
  <c r="F72" i="28"/>
  <c r="F71" i="28"/>
  <c r="F70" i="28"/>
  <c r="F69" i="28"/>
  <c r="F68" i="28"/>
  <c r="F67" i="28"/>
  <c r="F66" i="28"/>
  <c r="F65" i="28"/>
  <c r="F64" i="28"/>
  <c r="F63" i="28"/>
  <c r="F62" i="28"/>
  <c r="F61" i="28"/>
  <c r="F60" i="28"/>
  <c r="E26" i="28"/>
  <c r="F59" i="28"/>
  <c r="F58" i="28"/>
  <c r="F57" i="28"/>
  <c r="F56" i="28"/>
  <c r="F55" i="28"/>
  <c r="F54" i="28"/>
  <c r="F53" i="28"/>
  <c r="F52" i="28"/>
  <c r="F51" i="28"/>
  <c r="F50" i="28"/>
  <c r="F49" i="28"/>
  <c r="F48" i="28"/>
  <c r="F47" i="28"/>
  <c r="F46" i="28"/>
  <c r="F44" i="28"/>
  <c r="F43" i="28"/>
  <c r="F42" i="28"/>
  <c r="F41" i="28"/>
  <c r="E39" i="28"/>
  <c r="F40" i="28"/>
  <c r="F39" i="28"/>
  <c r="F38" i="28"/>
  <c r="F37" i="28"/>
  <c r="F36" i="28"/>
  <c r="F35" i="28"/>
  <c r="F34" i="28"/>
  <c r="F33" i="28"/>
  <c r="F32" i="28"/>
  <c r="F31" i="28"/>
  <c r="F30" i="28"/>
  <c r="F29" i="28"/>
  <c r="F28" i="28"/>
  <c r="F27" i="28"/>
  <c r="F26" i="28"/>
  <c r="E25" i="28"/>
  <c r="E24" i="28"/>
  <c r="E23" i="28"/>
  <c r="E22" i="28"/>
  <c r="E21" i="28"/>
  <c r="E20" i="28"/>
  <c r="F25" i="28"/>
  <c r="F24" i="28"/>
  <c r="F23" i="28"/>
  <c r="F22" i="28"/>
  <c r="F21" i="28"/>
  <c r="F20" i="28"/>
  <c r="F19" i="28"/>
  <c r="F18" i="28"/>
  <c r="F17" i="28"/>
  <c r="F16" i="28"/>
  <c r="F4" i="28"/>
  <c r="F3" i="28"/>
  <c r="F2" i="28"/>
  <c r="F15" i="28"/>
  <c r="F14" i="28"/>
  <c r="F13" i="28"/>
  <c r="F12" i="28"/>
  <c r="F11" i="28"/>
  <c r="F10" i="28"/>
  <c r="F9" i="28"/>
  <c r="E4" i="28"/>
  <c r="F8" i="28"/>
  <c r="F7" i="28"/>
  <c r="F6" i="28"/>
  <c r="F5" i="28"/>
  <c r="E169" i="28"/>
  <c r="E168" i="28"/>
  <c r="E167" i="28"/>
  <c r="E163" i="28"/>
  <c r="E162" i="28"/>
  <c r="E161" i="28"/>
  <c r="E157" i="28"/>
  <c r="E155" i="28"/>
  <c r="E152" i="28"/>
  <c r="E146" i="28"/>
  <c r="E139" i="28"/>
  <c r="E138" i="28"/>
  <c r="E137" i="28"/>
  <c r="E136" i="28"/>
  <c r="E133" i="28"/>
  <c r="E132" i="28"/>
  <c r="E131" i="28"/>
  <c r="E130" i="28"/>
  <c r="E129" i="28"/>
  <c r="E128" i="28"/>
  <c r="E127" i="28"/>
  <c r="E126" i="28"/>
  <c r="E125" i="28"/>
  <c r="E120" i="28"/>
  <c r="E119" i="28"/>
  <c r="E118" i="28"/>
  <c r="E117" i="28"/>
  <c r="E114" i="28"/>
  <c r="E111" i="28"/>
  <c r="E109" i="28"/>
  <c r="E108" i="28"/>
  <c r="E105" i="28"/>
  <c r="E102" i="28"/>
  <c r="E101" i="28"/>
  <c r="E100" i="28"/>
  <c r="E29" i="28" l="1"/>
  <c r="J16" i="41" l="1"/>
  <c r="E615" i="28"/>
  <c r="E54" i="7"/>
  <c r="D81" i="41" s="1"/>
  <c r="D89" i="41" s="1"/>
  <c r="D108" i="41" s="1"/>
  <c r="E682" i="28"/>
  <c r="H28" i="10" l="1"/>
  <c r="H29" i="10"/>
  <c r="D110" i="41"/>
  <c r="G69" i="1" s="1"/>
  <c r="K28" i="10"/>
  <c r="K29" i="10"/>
  <c r="E611" i="28"/>
  <c r="M54" i="7"/>
  <c r="E610" i="28"/>
  <c r="N29" i="10" l="1"/>
  <c r="H30" i="10"/>
  <c r="D112" i="41"/>
  <c r="K30" i="10"/>
  <c r="L30" i="10" s="1"/>
  <c r="N28" i="10"/>
  <c r="K29" i="7"/>
  <c r="E619" i="28"/>
  <c r="N30" i="10" l="1"/>
  <c r="E530" i="28"/>
  <c r="E549" i="28"/>
  <c r="E548" i="28"/>
  <c r="E547" i="28"/>
  <c r="E546" i="28"/>
  <c r="E545" i="28"/>
  <c r="E544" i="28"/>
  <c r="E543" i="28"/>
  <c r="E542" i="28"/>
  <c r="E541" i="28"/>
  <c r="E540" i="28"/>
  <c r="E539" i="28"/>
  <c r="E538" i="28"/>
  <c r="E537" i="28"/>
  <c r="E536" i="28"/>
  <c r="E535" i="28"/>
  <c r="E534" i="28"/>
  <c r="E533" i="28"/>
  <c r="E532" i="28"/>
  <c r="E531" i="28"/>
  <c r="E686" i="28"/>
  <c r="Q47" i="7"/>
  <c r="Q46" i="7"/>
  <c r="Q45" i="7"/>
  <c r="Q44" i="7"/>
  <c r="Q43" i="7"/>
  <c r="Q42" i="7"/>
  <c r="Q41" i="7"/>
  <c r="Q40" i="7"/>
  <c r="Q39" i="7"/>
  <c r="Q38" i="7"/>
  <c r="Q37" i="7"/>
  <c r="J57" i="7" l="1"/>
  <c r="E616" i="28" s="1"/>
  <c r="E685" i="28"/>
  <c r="E618" i="28"/>
  <c r="E736" i="28" l="1"/>
  <c r="E681" i="28"/>
  <c r="E680" i="28"/>
  <c r="E679" i="28"/>
  <c r="E678" i="28"/>
  <c r="E677" i="28"/>
  <c r="E676" i="28"/>
  <c r="E675" i="28"/>
  <c r="E674" i="28"/>
  <c r="E673" i="28"/>
  <c r="E672" i="28" l="1"/>
  <c r="E662" i="28"/>
  <c r="E684" i="28"/>
  <c r="K2" i="31"/>
  <c r="I27" i="31" l="1"/>
  <c r="I34" i="31"/>
  <c r="I28" i="31"/>
  <c r="I42" i="31"/>
  <c r="I43" i="31"/>
  <c r="I44" i="31"/>
  <c r="I45" i="31"/>
  <c r="I46" i="31"/>
  <c r="I47" i="31"/>
  <c r="I48" i="31"/>
  <c r="I49" i="31"/>
  <c r="I50" i="31"/>
  <c r="I51" i="31"/>
  <c r="I52" i="31"/>
  <c r="I53" i="31"/>
  <c r="I54" i="31"/>
  <c r="I55" i="31"/>
  <c r="I56" i="31"/>
  <c r="I57" i="31"/>
  <c r="I29" i="31"/>
  <c r="I30" i="31"/>
  <c r="I31" i="31"/>
  <c r="I32" i="31"/>
  <c r="I33" i="31"/>
  <c r="I17" i="31"/>
  <c r="I18" i="31"/>
  <c r="I19" i="31"/>
  <c r="I39" i="31"/>
  <c r="I119" i="31"/>
  <c r="I120" i="31"/>
  <c r="I121" i="31"/>
  <c r="I20" i="31"/>
  <c r="I21" i="31"/>
  <c r="I22" i="31"/>
  <c r="I23" i="31"/>
  <c r="I35" i="31"/>
  <c r="I24" i="31"/>
  <c r="I40" i="31"/>
  <c r="I41" i="31"/>
  <c r="I123" i="31"/>
  <c r="I124" i="31"/>
  <c r="I125" i="31"/>
  <c r="I126" i="31"/>
  <c r="I127" i="31"/>
  <c r="I128" i="31"/>
  <c r="I129" i="31"/>
  <c r="I130" i="31"/>
  <c r="I131" i="31"/>
  <c r="I132" i="31"/>
  <c r="I133" i="31"/>
  <c r="I134" i="31"/>
  <c r="I135" i="31"/>
  <c r="I136" i="31"/>
  <c r="I58" i="31"/>
  <c r="I59" i="31"/>
  <c r="I60" i="31"/>
  <c r="I61" i="31"/>
  <c r="I62" i="31"/>
  <c r="I63" i="31"/>
  <c r="I64" i="31"/>
  <c r="I65" i="31"/>
  <c r="I66" i="31"/>
  <c r="I67" i="31"/>
  <c r="I68" i="31"/>
  <c r="I69" i="31"/>
  <c r="I70" i="31"/>
  <c r="I71" i="31"/>
  <c r="I72" i="31"/>
  <c r="I73" i="31"/>
  <c r="I74" i="31"/>
  <c r="I75" i="31"/>
  <c r="I76" i="31"/>
  <c r="I77" i="31"/>
  <c r="I78" i="31"/>
  <c r="I79" i="31"/>
  <c r="I80" i="31"/>
  <c r="I81" i="31"/>
  <c r="I82" i="31"/>
  <c r="I83" i="31"/>
  <c r="I84" i="31"/>
  <c r="I85" i="31"/>
  <c r="I86" i="31"/>
  <c r="I87" i="31"/>
  <c r="I88" i="31"/>
  <c r="I89" i="31"/>
  <c r="I90" i="31"/>
  <c r="I91" i="31"/>
  <c r="I92" i="31"/>
  <c r="I93" i="31"/>
  <c r="I94" i="31"/>
  <c r="I95" i="31"/>
  <c r="I96" i="31"/>
  <c r="I97" i="31"/>
  <c r="I98" i="31"/>
  <c r="I99" i="31"/>
  <c r="I100" i="31"/>
  <c r="I101" i="31"/>
  <c r="I102" i="31"/>
  <c r="I103" i="31"/>
  <c r="I104" i="31"/>
  <c r="I105" i="31"/>
  <c r="I106" i="31"/>
  <c r="I107" i="31"/>
  <c r="I108" i="31"/>
  <c r="I109" i="31"/>
  <c r="I110" i="31"/>
  <c r="I111" i="31"/>
  <c r="I112" i="31"/>
  <c r="I113" i="31"/>
  <c r="I114" i="31"/>
  <c r="I115" i="31"/>
  <c r="I116" i="31"/>
  <c r="I117" i="31"/>
  <c r="I118" i="31"/>
  <c r="I172" i="31"/>
  <c r="I173" i="31"/>
  <c r="I174" i="31"/>
  <c r="I175" i="31"/>
  <c r="I176" i="31"/>
  <c r="I177" i="31"/>
  <c r="I178" i="31"/>
  <c r="I179" i="31"/>
  <c r="I180" i="31"/>
  <c r="I181" i="31"/>
  <c r="I182" i="31"/>
  <c r="I183" i="31"/>
  <c r="I184" i="31"/>
  <c r="I185" i="31"/>
  <c r="I186" i="31"/>
  <c r="I187" i="31"/>
  <c r="I188" i="31"/>
  <c r="I189" i="31"/>
  <c r="I190" i="31"/>
  <c r="I191" i="31"/>
  <c r="I192" i="31"/>
  <c r="I193" i="31"/>
  <c r="I194" i="31"/>
  <c r="I195" i="31"/>
  <c r="I196" i="31"/>
  <c r="I197" i="31"/>
  <c r="I198" i="31"/>
  <c r="I199" i="31"/>
  <c r="I200" i="31"/>
  <c r="I201" i="31"/>
  <c r="I202" i="31"/>
  <c r="I203" i="31"/>
  <c r="I204" i="31"/>
  <c r="I205" i="31"/>
  <c r="I206" i="31"/>
  <c r="I207" i="31"/>
  <c r="I208" i="31"/>
  <c r="I209" i="31"/>
  <c r="I210" i="31"/>
  <c r="I211" i="31"/>
  <c r="I212" i="31"/>
  <c r="I213" i="31"/>
  <c r="I214" i="31"/>
  <c r="I215" i="31"/>
  <c r="I216" i="31"/>
  <c r="I217" i="31"/>
  <c r="I218" i="31"/>
  <c r="I219" i="31"/>
  <c r="I220" i="31"/>
  <c r="I221" i="31"/>
  <c r="I222" i="31"/>
  <c r="I223" i="31"/>
  <c r="I224" i="31"/>
  <c r="I225" i="31"/>
  <c r="I226" i="31"/>
  <c r="I227" i="31"/>
  <c r="I228" i="31"/>
  <c r="I229" i="31"/>
  <c r="I230" i="31"/>
  <c r="J230" i="31"/>
  <c r="I231" i="31"/>
  <c r="I232" i="31"/>
  <c r="I233" i="31"/>
  <c r="I234" i="31"/>
  <c r="I235" i="31"/>
  <c r="I236" i="31"/>
  <c r="I237" i="31"/>
  <c r="I238" i="31"/>
  <c r="I137" i="31"/>
  <c r="I138" i="31"/>
  <c r="I139" i="31"/>
  <c r="I140" i="31"/>
  <c r="I141" i="31"/>
  <c r="I142" i="31"/>
  <c r="I143" i="31"/>
  <c r="I144" i="31"/>
  <c r="I145" i="31"/>
  <c r="I146" i="31"/>
  <c r="I147" i="31"/>
  <c r="I148" i="31"/>
  <c r="I149" i="31"/>
  <c r="I150" i="31"/>
  <c r="I151" i="31"/>
  <c r="I239" i="31"/>
  <c r="I240" i="31"/>
  <c r="I241" i="31"/>
  <c r="I242" i="31"/>
  <c r="I243" i="31"/>
  <c r="I244" i="31"/>
  <c r="I245" i="31"/>
  <c r="I246" i="31"/>
  <c r="I247" i="31"/>
  <c r="I248" i="31"/>
  <c r="I249" i="31"/>
  <c r="I250" i="31"/>
  <c r="I251" i="31"/>
  <c r="I252" i="31"/>
  <c r="I253" i="31"/>
  <c r="I254" i="31"/>
  <c r="I255" i="31"/>
  <c r="I256" i="31"/>
  <c r="I257" i="31"/>
  <c r="I258" i="31"/>
  <c r="I259" i="31"/>
  <c r="I260" i="31"/>
  <c r="I261" i="31"/>
  <c r="I262" i="31"/>
  <c r="I263" i="31"/>
  <c r="I264" i="31"/>
  <c r="I265" i="31"/>
  <c r="I266" i="31"/>
  <c r="I267" i="31"/>
  <c r="I268" i="31"/>
  <c r="I269" i="31"/>
  <c r="I270" i="31"/>
  <c r="I271" i="31"/>
  <c r="I272" i="31"/>
  <c r="I273" i="31"/>
  <c r="I274" i="31"/>
  <c r="I275" i="31"/>
  <c r="I276" i="31"/>
  <c r="I277" i="31"/>
  <c r="I278" i="31"/>
  <c r="I279" i="31"/>
  <c r="I280" i="31"/>
  <c r="I281" i="31"/>
  <c r="I282" i="31"/>
  <c r="I283" i="31"/>
  <c r="I284" i="31"/>
  <c r="I285" i="31"/>
  <c r="I286" i="31"/>
  <c r="I287" i="31"/>
  <c r="I288" i="31"/>
  <c r="I289" i="31"/>
  <c r="I290" i="31"/>
  <c r="I291" i="31"/>
  <c r="I292" i="31"/>
  <c r="I293" i="31"/>
  <c r="I294" i="31"/>
  <c r="I295" i="31"/>
  <c r="I296" i="31"/>
  <c r="I297" i="31"/>
  <c r="I298" i="31"/>
  <c r="I299" i="31"/>
  <c r="I300" i="31"/>
  <c r="I301" i="31"/>
  <c r="I302" i="31"/>
  <c r="I303" i="31"/>
  <c r="I304" i="31"/>
  <c r="I305" i="31"/>
  <c r="I306" i="31"/>
  <c r="I307" i="31"/>
  <c r="I308" i="31"/>
  <c r="I309" i="31"/>
  <c r="I310" i="31"/>
  <c r="I4" i="31"/>
  <c r="I5" i="31"/>
  <c r="I6" i="31"/>
  <c r="I7" i="31"/>
  <c r="I8" i="31"/>
  <c r="I9" i="31"/>
  <c r="I10" i="31"/>
  <c r="I11" i="31"/>
  <c r="I25" i="31"/>
  <c r="I26" i="31"/>
  <c r="I12" i="31"/>
  <c r="I13" i="31"/>
  <c r="I14" i="31"/>
  <c r="I15" i="31"/>
  <c r="I16" i="31"/>
  <c r="I36" i="31"/>
  <c r="I37" i="31"/>
  <c r="I38" i="31"/>
  <c r="I122" i="31"/>
  <c r="K3" i="31"/>
  <c r="E122" i="31" l="1"/>
  <c r="K122" i="31" s="1"/>
  <c r="E118" i="31"/>
  <c r="K118" i="31" s="1"/>
  <c r="E121" i="31"/>
  <c r="K121" i="31" s="1"/>
  <c r="E120" i="31"/>
  <c r="K120" i="31" s="1"/>
  <c r="E119" i="31"/>
  <c r="K119" i="31" s="1"/>
  <c r="E599" i="28" l="1"/>
  <c r="E598" i="28"/>
  <c r="E597" i="28"/>
  <c r="E596" i="28"/>
  <c r="E595" i="28"/>
  <c r="E594" i="28"/>
  <c r="E593" i="28"/>
  <c r="E592" i="28"/>
  <c r="E591" i="28"/>
  <c r="E590" i="28"/>
  <c r="E1207" i="28" l="1"/>
  <c r="E1026" i="28"/>
  <c r="E1139" i="28"/>
  <c r="E1044" i="28"/>
  <c r="E1231" i="28"/>
  <c r="E1146" i="28"/>
  <c r="E1035" i="28"/>
  <c r="E1219" i="28"/>
  <c r="E1243" i="28"/>
  <c r="E1017" i="28"/>
  <c r="E731" i="28"/>
  <c r="J722" i="28"/>
  <c r="E722" i="28"/>
  <c r="E230" i="31" s="1"/>
  <c r="K230" i="31" s="1"/>
  <c r="E12" i="28"/>
  <c r="E7" i="31" s="1"/>
  <c r="K7" i="31" s="1"/>
  <c r="E1125" i="28" l="1"/>
  <c r="E1132" i="28"/>
  <c r="E712" i="28"/>
  <c r="E726" i="28"/>
  <c r="E364" i="28"/>
  <c r="E141" i="31"/>
  <c r="K141" i="31" s="1"/>
  <c r="E932" i="28"/>
  <c r="E931" i="28"/>
  <c r="E929" i="28"/>
  <c r="E922" i="28"/>
  <c r="E921" i="28"/>
  <c r="E919" i="28"/>
  <c r="E131" i="31"/>
  <c r="K131" i="31" s="1"/>
  <c r="E130" i="31"/>
  <c r="K130" i="31" s="1"/>
  <c r="E129" i="31"/>
  <c r="K129" i="31" s="1"/>
  <c r="E128" i="31"/>
  <c r="K128" i="31" s="1"/>
  <c r="E127" i="31"/>
  <c r="K127" i="31" s="1"/>
  <c r="E126" i="31"/>
  <c r="K126" i="31" s="1"/>
  <c r="E125" i="31"/>
  <c r="K125" i="31" s="1"/>
  <c r="E124" i="31"/>
  <c r="K124" i="31" s="1"/>
  <c r="E123" i="31"/>
  <c r="K123" i="31" s="1"/>
  <c r="E151" i="31"/>
  <c r="K151" i="31" s="1"/>
  <c r="E150" i="31"/>
  <c r="K150" i="31" s="1"/>
  <c r="E149" i="31"/>
  <c r="K149" i="31" s="1"/>
  <c r="E148" i="31"/>
  <c r="K148" i="31" s="1"/>
  <c r="E147" i="31"/>
  <c r="K147" i="31" s="1"/>
  <c r="E146" i="31"/>
  <c r="K146" i="31" s="1"/>
  <c r="E145" i="31"/>
  <c r="K145" i="31" s="1"/>
  <c r="E140" i="31"/>
  <c r="K140" i="31" s="1"/>
  <c r="E139" i="31"/>
  <c r="K139" i="31" s="1"/>
  <c r="E138" i="31"/>
  <c r="K138" i="31" s="1"/>
  <c r="E137" i="31"/>
  <c r="K137" i="31" s="1"/>
  <c r="E19" i="31"/>
  <c r="K19" i="31" s="1"/>
  <c r="Q36" i="7"/>
  <c r="Q35" i="7"/>
  <c r="Q34" i="7"/>
  <c r="Q33" i="7"/>
  <c r="Q32" i="7"/>
  <c r="Q31" i="7"/>
  <c r="Q30" i="7"/>
  <c r="Q29" i="7"/>
  <c r="J731" i="28"/>
  <c r="J735" i="28"/>
  <c r="J734" i="28"/>
  <c r="J730" i="28"/>
  <c r="J729" i="28"/>
  <c r="J728" i="28"/>
  <c r="J726" i="28"/>
  <c r="J725" i="28"/>
  <c r="J724" i="28"/>
  <c r="J723" i="28"/>
  <c r="J721" i="28"/>
  <c r="J720" i="28"/>
  <c r="J719" i="28"/>
  <c r="J718" i="28"/>
  <c r="J717" i="28"/>
  <c r="J716" i="28"/>
  <c r="J715" i="28"/>
  <c r="J714" i="28"/>
  <c r="J712" i="28"/>
  <c r="J711" i="28"/>
  <c r="J710" i="28"/>
  <c r="J709" i="28"/>
  <c r="J708" i="28"/>
  <c r="J707" i="28"/>
  <c r="J706" i="28"/>
  <c r="J705" i="28"/>
  <c r="J703" i="28"/>
  <c r="J702" i="28"/>
  <c r="J701" i="28"/>
  <c r="J700" i="28"/>
  <c r="J699" i="28"/>
  <c r="J698" i="28"/>
  <c r="J697" i="28"/>
  <c r="J696" i="28"/>
  <c r="J695" i="28"/>
  <c r="J694" i="28"/>
  <c r="J693" i="28"/>
  <c r="J692" i="28"/>
  <c r="K823" i="28"/>
  <c r="E735" i="28"/>
  <c r="E238" i="31" s="1"/>
  <c r="K238" i="31" s="1"/>
  <c r="E734" i="28"/>
  <c r="E237" i="31" s="1"/>
  <c r="K237" i="31" s="1"/>
  <c r="E730" i="28"/>
  <c r="E236" i="31" s="1"/>
  <c r="K236" i="31" s="1"/>
  <c r="E729" i="28"/>
  <c r="E235" i="31" s="1"/>
  <c r="K235" i="31" s="1"/>
  <c r="E728" i="28"/>
  <c r="E234" i="31" s="1"/>
  <c r="K234" i="31" s="1"/>
  <c r="E725" i="28"/>
  <c r="E233" i="31" s="1"/>
  <c r="K233" i="31" s="1"/>
  <c r="E724" i="28"/>
  <c r="E232" i="31" s="1"/>
  <c r="K232" i="31" s="1"/>
  <c r="E723" i="28"/>
  <c r="E231" i="31" s="1"/>
  <c r="K231" i="31" s="1"/>
  <c r="E721" i="28"/>
  <c r="E229" i="31" s="1"/>
  <c r="K229" i="31" s="1"/>
  <c r="E720" i="28"/>
  <c r="E228" i="31" s="1"/>
  <c r="K228" i="31" s="1"/>
  <c r="E719" i="28"/>
  <c r="E227" i="31" s="1"/>
  <c r="K227" i="31" s="1"/>
  <c r="E718" i="28"/>
  <c r="E226" i="31" s="1"/>
  <c r="K226" i="31" s="1"/>
  <c r="E717" i="28"/>
  <c r="E225" i="31" s="1"/>
  <c r="K225" i="31" s="1"/>
  <c r="E716" i="28"/>
  <c r="E224" i="31" s="1"/>
  <c r="K224" i="31" s="1"/>
  <c r="E715" i="28"/>
  <c r="E223" i="31" s="1"/>
  <c r="K223" i="31" s="1"/>
  <c r="E714" i="28"/>
  <c r="E222" i="31" s="1"/>
  <c r="K222" i="31" s="1"/>
  <c r="E711" i="28"/>
  <c r="E221" i="31" s="1"/>
  <c r="K221" i="31" s="1"/>
  <c r="E710" i="28"/>
  <c r="E220" i="31" s="1"/>
  <c r="K220" i="31" s="1"/>
  <c r="E709" i="28"/>
  <c r="E219" i="31" s="1"/>
  <c r="K219" i="31" s="1"/>
  <c r="E708" i="28"/>
  <c r="E218" i="31" s="1"/>
  <c r="K218" i="31" s="1"/>
  <c r="E707" i="28"/>
  <c r="E217" i="31" s="1"/>
  <c r="K217" i="31" s="1"/>
  <c r="E706" i="28"/>
  <c r="E216" i="31" s="1"/>
  <c r="K216" i="31" s="1"/>
  <c r="E705" i="28"/>
  <c r="E215" i="31" s="1"/>
  <c r="K215" i="31" s="1"/>
  <c r="E702" i="28"/>
  <c r="E214" i="31" s="1"/>
  <c r="K214" i="31" s="1"/>
  <c r="E701" i="28"/>
  <c r="E213" i="31" s="1"/>
  <c r="K213" i="31" s="1"/>
  <c r="E700" i="28"/>
  <c r="E212" i="31" s="1"/>
  <c r="K212" i="31" s="1"/>
  <c r="E699" i="28"/>
  <c r="E211" i="31" s="1"/>
  <c r="K211" i="31" s="1"/>
  <c r="E698" i="28"/>
  <c r="E210" i="31" s="1"/>
  <c r="K210" i="31" s="1"/>
  <c r="E697" i="28"/>
  <c r="E209" i="31" s="1"/>
  <c r="K209" i="31" s="1"/>
  <c r="E696" i="28"/>
  <c r="E208" i="31" s="1"/>
  <c r="K208" i="31" s="1"/>
  <c r="E695" i="28"/>
  <c r="E207" i="31" s="1"/>
  <c r="K207" i="31" s="1"/>
  <c r="E693" i="28"/>
  <c r="E205" i="31" s="1"/>
  <c r="K205" i="31" s="1"/>
  <c r="E692" i="28"/>
  <c r="E204" i="31" s="1"/>
  <c r="K204" i="31" s="1"/>
  <c r="E1149" i="28"/>
  <c r="E1142" i="28"/>
  <c r="E1135" i="28"/>
  <c r="E1128" i="28"/>
  <c r="E1121" i="28"/>
  <c r="E1113" i="28"/>
  <c r="E1105" i="28"/>
  <c r="E1097" i="28"/>
  <c r="E1304" i="28"/>
  <c r="E245" i="31" s="1"/>
  <c r="K245" i="31" s="1"/>
  <c r="E1303" i="28"/>
  <c r="E244" i="31" s="1"/>
  <c r="K244" i="31" s="1"/>
  <c r="E1323" i="28"/>
  <c r="E263" i="31" s="1"/>
  <c r="K263" i="31" s="1"/>
  <c r="E1322" i="28"/>
  <c r="E262" i="31" s="1"/>
  <c r="K262" i="31" s="1"/>
  <c r="E1321" i="28"/>
  <c r="E261" i="31" s="1"/>
  <c r="K261" i="31" s="1"/>
  <c r="E1320" i="28"/>
  <c r="E260" i="31" s="1"/>
  <c r="K260" i="31" s="1"/>
  <c r="E1319" i="28"/>
  <c r="E259" i="31" s="1"/>
  <c r="K259" i="31" s="1"/>
  <c r="E1318" i="28"/>
  <c r="E258" i="31" s="1"/>
  <c r="K258" i="31" s="1"/>
  <c r="E1317" i="28"/>
  <c r="E257" i="31" s="1"/>
  <c r="K257" i="31" s="1"/>
  <c r="E1316" i="28"/>
  <c r="E256" i="31" s="1"/>
  <c r="K256" i="31" s="1"/>
  <c r="E1315" i="28"/>
  <c r="E255" i="31" s="1"/>
  <c r="K255" i="31" s="1"/>
  <c r="E1330" i="28"/>
  <c r="E270" i="31" s="1"/>
  <c r="K270" i="31" s="1"/>
  <c r="E1329" i="28"/>
  <c r="E269" i="31" s="1"/>
  <c r="K269" i="31" s="1"/>
  <c r="E1328" i="28"/>
  <c r="E268" i="31" s="1"/>
  <c r="K268" i="31" s="1"/>
  <c r="E1327" i="28"/>
  <c r="E267" i="31" s="1"/>
  <c r="K267" i="31" s="1"/>
  <c r="E1326" i="28"/>
  <c r="E1325" i="28"/>
  <c r="E265" i="31" s="1"/>
  <c r="K265" i="31" s="1"/>
  <c r="E1336" i="28"/>
  <c r="E276" i="31" s="1"/>
  <c r="K276" i="31" s="1"/>
  <c r="E1335" i="28"/>
  <c r="E1334" i="28"/>
  <c r="E274" i="31" s="1"/>
  <c r="K274" i="31" s="1"/>
  <c r="E1333" i="28"/>
  <c r="E273" i="31" s="1"/>
  <c r="K273" i="31" s="1"/>
  <c r="E1332" i="28"/>
  <c r="E272" i="31" s="1"/>
  <c r="K272" i="31" s="1"/>
  <c r="E1331" i="28"/>
  <c r="E271" i="31" s="1"/>
  <c r="K271" i="31" s="1"/>
  <c r="E1347" i="28"/>
  <c r="E287" i="31" s="1"/>
  <c r="K287" i="31" s="1"/>
  <c r="E1346" i="28"/>
  <c r="E286" i="31" s="1"/>
  <c r="K286" i="31" s="1"/>
  <c r="E1345" i="28"/>
  <c r="E285" i="31" s="1"/>
  <c r="K285" i="31" s="1"/>
  <c r="E1344" i="28"/>
  <c r="E1343" i="28"/>
  <c r="E283" i="31" s="1"/>
  <c r="K283" i="31" s="1"/>
  <c r="E1342" i="28"/>
  <c r="E282" i="31" s="1"/>
  <c r="K282" i="31" s="1"/>
  <c r="E1358" i="28"/>
  <c r="E298" i="31" s="1"/>
  <c r="K298" i="31" s="1"/>
  <c r="E1357" i="28"/>
  <c r="E297" i="31" s="1"/>
  <c r="K297" i="31" s="1"/>
  <c r="E1356" i="28"/>
  <c r="E296" i="31" s="1"/>
  <c r="K296" i="31" s="1"/>
  <c r="E1367" i="28"/>
  <c r="E307" i="31" s="1"/>
  <c r="K307" i="31" s="1"/>
  <c r="E1363" i="28"/>
  <c r="E1362" i="28"/>
  <c r="E302" i="31" s="1"/>
  <c r="K302" i="31" s="1"/>
  <c r="J52" i="7" l="1"/>
  <c r="E57" i="7"/>
  <c r="M57" i="7" s="1"/>
  <c r="H31" i="10" s="1"/>
  <c r="M59" i="7"/>
  <c r="E1205" i="28"/>
  <c r="E1217" i="28"/>
  <c r="E1229" i="28"/>
  <c r="E1241" i="28"/>
  <c r="E990" i="28"/>
  <c r="E1366" i="28"/>
  <c r="E306" i="31" s="1"/>
  <c r="K306" i="31" s="1"/>
  <c r="E1369" i="28"/>
  <c r="E309" i="31" s="1"/>
  <c r="K309" i="31" s="1"/>
  <c r="E1324" i="28"/>
  <c r="E264" i="31" s="1"/>
  <c r="K264" i="31" s="1"/>
  <c r="E614" i="28"/>
  <c r="N2" i="7"/>
  <c r="K1363" i="28"/>
  <c r="E303" i="31"/>
  <c r="K303" i="31" s="1"/>
  <c r="K1344" i="28"/>
  <c r="E284" i="31"/>
  <c r="K284" i="31" s="1"/>
  <c r="K1335" i="28"/>
  <c r="E275" i="31"/>
  <c r="K275" i="31" s="1"/>
  <c r="K1326" i="28"/>
  <c r="E266" i="31"/>
  <c r="K266" i="31" s="1"/>
  <c r="E132" i="31"/>
  <c r="K132" i="31" s="1"/>
  <c r="K720" i="28"/>
  <c r="K698" i="28"/>
  <c r="K709" i="28"/>
  <c r="K699" i="28"/>
  <c r="K710" i="28"/>
  <c r="K723" i="28"/>
  <c r="K1318" i="28"/>
  <c r="K1327" i="28"/>
  <c r="K1336" i="28"/>
  <c r="K1345" i="28"/>
  <c r="K700" i="28"/>
  <c r="K714" i="28"/>
  <c r="K724" i="28"/>
  <c r="K1319" i="28"/>
  <c r="K1328" i="28"/>
  <c r="K1347" i="28"/>
  <c r="K1356" i="28"/>
  <c r="K692" i="28"/>
  <c r="K702" i="28"/>
  <c r="K715" i="28"/>
  <c r="K725" i="28"/>
  <c r="K1320" i="28"/>
  <c r="K1329" i="28"/>
  <c r="K1357" i="28"/>
  <c r="K1366" i="28"/>
  <c r="K705" i="28"/>
  <c r="K716" i="28"/>
  <c r="K728" i="28"/>
  <c r="K1321" i="28"/>
  <c r="K1331" i="28"/>
  <c r="K1358" i="28"/>
  <c r="K1367" i="28"/>
  <c r="K1317" i="28"/>
  <c r="K701" i="28"/>
  <c r="K711" i="28"/>
  <c r="K721" i="28"/>
  <c r="K735" i="28"/>
  <c r="K1322" i="28"/>
  <c r="K1330" i="28"/>
  <c r="K1346" i="28"/>
  <c r="K1362" i="28"/>
  <c r="K695" i="28"/>
  <c r="K706" i="28"/>
  <c r="K717" i="28"/>
  <c r="K729" i="28"/>
  <c r="K1303" i="28"/>
  <c r="K1323" i="28"/>
  <c r="K1332" i="28"/>
  <c r="K693" i="28"/>
  <c r="K696" i="28"/>
  <c r="K707" i="28"/>
  <c r="K718" i="28"/>
  <c r="K730" i="28"/>
  <c r="K1304" i="28"/>
  <c r="K1315" i="28"/>
  <c r="K1324" i="28"/>
  <c r="K1333" i="28"/>
  <c r="K1342" i="28"/>
  <c r="K697" i="28"/>
  <c r="K708" i="28"/>
  <c r="K719" i="28"/>
  <c r="K734" i="28"/>
  <c r="K1316" i="28"/>
  <c r="K1325" i="28"/>
  <c r="K1334" i="28"/>
  <c r="K1343" i="28"/>
  <c r="E133" i="31"/>
  <c r="K133" i="31" s="1"/>
  <c r="E203" i="31"/>
  <c r="K203" i="31" s="1"/>
  <c r="E529" i="28"/>
  <c r="E528" i="28"/>
  <c r="E527" i="28"/>
  <c r="E526" i="28"/>
  <c r="E525" i="28"/>
  <c r="E524" i="28"/>
  <c r="E523" i="28"/>
  <c r="E522" i="28"/>
  <c r="E521" i="28"/>
  <c r="E201" i="31" s="1"/>
  <c r="K201" i="31" s="1"/>
  <c r="E520" i="28"/>
  <c r="E200" i="31" s="1"/>
  <c r="K200" i="31" s="1"/>
  <c r="E519" i="28"/>
  <c r="E199" i="31" s="1"/>
  <c r="K199" i="31" s="1"/>
  <c r="E518" i="28"/>
  <c r="E198" i="31" s="1"/>
  <c r="K198" i="31" s="1"/>
  <c r="E517" i="28"/>
  <c r="E197" i="31" s="1"/>
  <c r="K197" i="31" s="1"/>
  <c r="E516" i="28"/>
  <c r="E196" i="31" s="1"/>
  <c r="K196" i="31" s="1"/>
  <c r="E515" i="28"/>
  <c r="E195" i="31" s="1"/>
  <c r="K195" i="31" s="1"/>
  <c r="E514" i="28"/>
  <c r="E194" i="31" s="1"/>
  <c r="K194" i="31" s="1"/>
  <c r="E513" i="28"/>
  <c r="E193" i="31" s="1"/>
  <c r="K193" i="31" s="1"/>
  <c r="E512" i="28"/>
  <c r="E192" i="31" s="1"/>
  <c r="K192" i="31" s="1"/>
  <c r="E509" i="28"/>
  <c r="E508" i="28"/>
  <c r="E507" i="28"/>
  <c r="E506" i="28"/>
  <c r="E505" i="28"/>
  <c r="E504" i="28"/>
  <c r="E503" i="28"/>
  <c r="E502" i="28"/>
  <c r="E501" i="28"/>
  <c r="E191" i="31" s="1"/>
  <c r="K191" i="31" s="1"/>
  <c r="E500" i="28"/>
  <c r="E190" i="31" s="1"/>
  <c r="K190" i="31" s="1"/>
  <c r="E499" i="28"/>
  <c r="E189" i="31" s="1"/>
  <c r="K189" i="31" s="1"/>
  <c r="E498" i="28"/>
  <c r="E188" i="31" s="1"/>
  <c r="K188" i="31" s="1"/>
  <c r="E497" i="28"/>
  <c r="E187" i="31" s="1"/>
  <c r="K187" i="31" s="1"/>
  <c r="E496" i="28"/>
  <c r="E186" i="31" s="1"/>
  <c r="K186" i="31" s="1"/>
  <c r="E495" i="28"/>
  <c r="E185" i="31" s="1"/>
  <c r="K185" i="31" s="1"/>
  <c r="E494" i="28"/>
  <c r="E184" i="31" s="1"/>
  <c r="K184" i="31" s="1"/>
  <c r="E493" i="28"/>
  <c r="E183" i="31" s="1"/>
  <c r="K183" i="31" s="1"/>
  <c r="E492" i="28"/>
  <c r="E182" i="31" s="1"/>
  <c r="K182" i="31" s="1"/>
  <c r="E489" i="28"/>
  <c r="E488" i="28"/>
  <c r="E487" i="28"/>
  <c r="E486" i="28"/>
  <c r="E485" i="28"/>
  <c r="E484" i="28"/>
  <c r="E483" i="28"/>
  <c r="E482" i="28"/>
  <c r="E481" i="28"/>
  <c r="E480" i="28"/>
  <c r="E479" i="28"/>
  <c r="E478" i="28"/>
  <c r="E477" i="28"/>
  <c r="E476" i="28"/>
  <c r="E475" i="28"/>
  <c r="E474" i="28"/>
  <c r="E473" i="28"/>
  <c r="E472" i="28"/>
  <c r="E469" i="28"/>
  <c r="E468" i="28"/>
  <c r="E467" i="28"/>
  <c r="E466" i="28"/>
  <c r="E465" i="28"/>
  <c r="E464" i="28"/>
  <c r="E463" i="28"/>
  <c r="E462" i="28"/>
  <c r="E461" i="28"/>
  <c r="E181" i="31" s="1"/>
  <c r="K181" i="31" s="1"/>
  <c r="E460" i="28"/>
  <c r="E180" i="31" s="1"/>
  <c r="K180" i="31" s="1"/>
  <c r="E459" i="28"/>
  <c r="E179" i="31" s="1"/>
  <c r="K179" i="31" s="1"/>
  <c r="E458" i="28"/>
  <c r="E178" i="31" s="1"/>
  <c r="K178" i="31" s="1"/>
  <c r="E457" i="28"/>
  <c r="E177" i="31" s="1"/>
  <c r="K177" i="31" s="1"/>
  <c r="E456" i="28"/>
  <c r="E176" i="31" s="1"/>
  <c r="K176" i="31" s="1"/>
  <c r="E455" i="28"/>
  <c r="E175" i="31" s="1"/>
  <c r="K175" i="31" s="1"/>
  <c r="E454" i="28"/>
  <c r="E174" i="31" s="1"/>
  <c r="K174" i="31" s="1"/>
  <c r="E453" i="28"/>
  <c r="E173" i="31" s="1"/>
  <c r="K173" i="31" s="1"/>
  <c r="E452" i="28"/>
  <c r="E172" i="31" s="1"/>
  <c r="K172" i="31" s="1"/>
  <c r="E449" i="28"/>
  <c r="E448" i="28"/>
  <c r="E447" i="28"/>
  <c r="E446" i="28"/>
  <c r="E445" i="28"/>
  <c r="E444" i="28"/>
  <c r="E443" i="28"/>
  <c r="E442" i="28"/>
  <c r="E441" i="28"/>
  <c r="E440" i="28"/>
  <c r="E439" i="28"/>
  <c r="E438" i="28"/>
  <c r="E437" i="28"/>
  <c r="E436" i="28"/>
  <c r="E435" i="28"/>
  <c r="E434" i="28"/>
  <c r="E433" i="28"/>
  <c r="E432" i="28"/>
  <c r="E429" i="28"/>
  <c r="E428" i="28"/>
  <c r="E427" i="28"/>
  <c r="E426" i="28"/>
  <c r="E425" i="28"/>
  <c r="E424" i="28"/>
  <c r="E423" i="28"/>
  <c r="E422" i="28"/>
  <c r="E421" i="28"/>
  <c r="E420" i="28"/>
  <c r="E419" i="28"/>
  <c r="E418" i="28"/>
  <c r="E417" i="28"/>
  <c r="E416" i="28"/>
  <c r="E415" i="28"/>
  <c r="E414" i="28"/>
  <c r="E413" i="28"/>
  <c r="E412" i="28"/>
  <c r="E322" i="28"/>
  <c r="E117" i="31" s="1"/>
  <c r="K117" i="31" s="1"/>
  <c r="E321" i="28"/>
  <c r="E116" i="31" s="1"/>
  <c r="K116" i="31" s="1"/>
  <c r="E320" i="28"/>
  <c r="E115" i="31" s="1"/>
  <c r="K115" i="31" s="1"/>
  <c r="E319" i="28"/>
  <c r="E114" i="31" s="1"/>
  <c r="K114" i="31" s="1"/>
  <c r="E318" i="28"/>
  <c r="E113" i="31" s="1"/>
  <c r="K113" i="31" s="1"/>
  <c r="E317" i="28"/>
  <c r="E112" i="31" s="1"/>
  <c r="K112" i="31" s="1"/>
  <c r="E316" i="28"/>
  <c r="E111" i="31" s="1"/>
  <c r="K111" i="31" s="1"/>
  <c r="E315" i="28"/>
  <c r="E110" i="31" s="1"/>
  <c r="K110" i="31" s="1"/>
  <c r="E314" i="28"/>
  <c r="E109" i="31" s="1"/>
  <c r="K109" i="31" s="1"/>
  <c r="E313" i="28"/>
  <c r="E108" i="31" s="1"/>
  <c r="K108" i="31" s="1"/>
  <c r="E312" i="28"/>
  <c r="E107" i="31" s="1"/>
  <c r="K107" i="31" s="1"/>
  <c r="E311" i="28"/>
  <c r="E106" i="31" s="1"/>
  <c r="K106" i="31" s="1"/>
  <c r="E310" i="28"/>
  <c r="E105" i="31" s="1"/>
  <c r="K105" i="31" s="1"/>
  <c r="E309" i="28"/>
  <c r="E104" i="31" s="1"/>
  <c r="K104" i="31" s="1"/>
  <c r="E308" i="28"/>
  <c r="E103" i="31" s="1"/>
  <c r="K103" i="31" s="1"/>
  <c r="E307" i="28"/>
  <c r="E102" i="31" s="1"/>
  <c r="K102" i="31" s="1"/>
  <c r="E306" i="28"/>
  <c r="E101" i="31" s="1"/>
  <c r="K101" i="31" s="1"/>
  <c r="E305" i="28"/>
  <c r="E100" i="31" s="1"/>
  <c r="K100" i="31" s="1"/>
  <c r="E304" i="28"/>
  <c r="E99" i="31" s="1"/>
  <c r="K99" i="31" s="1"/>
  <c r="E303" i="28"/>
  <c r="E98" i="31" s="1"/>
  <c r="K98" i="31" s="1"/>
  <c r="E302" i="28"/>
  <c r="E97" i="31" s="1"/>
  <c r="K97" i="31" s="1"/>
  <c r="E301" i="28"/>
  <c r="E96" i="31" s="1"/>
  <c r="K96" i="31" s="1"/>
  <c r="E300" i="28"/>
  <c r="E95" i="31" s="1"/>
  <c r="K95" i="31" s="1"/>
  <c r="E299" i="28"/>
  <c r="E94" i="31" s="1"/>
  <c r="K94" i="31" s="1"/>
  <c r="E298" i="28"/>
  <c r="E93" i="31" s="1"/>
  <c r="K93" i="31" s="1"/>
  <c r="E297" i="28"/>
  <c r="E92" i="31" s="1"/>
  <c r="K92" i="31" s="1"/>
  <c r="E296" i="28"/>
  <c r="E91" i="31" s="1"/>
  <c r="K91" i="31" s="1"/>
  <c r="E295" i="28"/>
  <c r="E90" i="31" s="1"/>
  <c r="K90" i="31" s="1"/>
  <c r="E294" i="28"/>
  <c r="E89" i="31" s="1"/>
  <c r="K89" i="31" s="1"/>
  <c r="E293" i="28"/>
  <c r="E88" i="31" s="1"/>
  <c r="K88" i="31" s="1"/>
  <c r="E292" i="28"/>
  <c r="E87" i="31" s="1"/>
  <c r="K87" i="31" s="1"/>
  <c r="E291" i="28"/>
  <c r="E86" i="31" s="1"/>
  <c r="K86" i="31" s="1"/>
  <c r="E290" i="28"/>
  <c r="E85" i="31" s="1"/>
  <c r="K85" i="31" s="1"/>
  <c r="E289" i="28"/>
  <c r="E84" i="31" s="1"/>
  <c r="K84" i="31" s="1"/>
  <c r="E288" i="28"/>
  <c r="E83" i="31" s="1"/>
  <c r="K83" i="31" s="1"/>
  <c r="E287" i="28"/>
  <c r="E82" i="31" s="1"/>
  <c r="K82" i="31" s="1"/>
  <c r="E286" i="28"/>
  <c r="E81" i="31" s="1"/>
  <c r="K81" i="31" s="1"/>
  <c r="E285" i="28"/>
  <c r="E80" i="31" s="1"/>
  <c r="K80" i="31" s="1"/>
  <c r="E284" i="28"/>
  <c r="E79" i="31" s="1"/>
  <c r="K79" i="31" s="1"/>
  <c r="E283" i="28"/>
  <c r="E78" i="31" s="1"/>
  <c r="K78" i="31" s="1"/>
  <c r="E282" i="28"/>
  <c r="E77" i="31" s="1"/>
  <c r="K77" i="31" s="1"/>
  <c r="E281" i="28"/>
  <c r="E76" i="31" s="1"/>
  <c r="K76" i="31" s="1"/>
  <c r="E280" i="28"/>
  <c r="E75" i="31" s="1"/>
  <c r="K75" i="31" s="1"/>
  <c r="E279" i="28"/>
  <c r="E74" i="31" s="1"/>
  <c r="K74" i="31" s="1"/>
  <c r="E278" i="28"/>
  <c r="E73" i="31" s="1"/>
  <c r="K73" i="31" s="1"/>
  <c r="E277" i="28"/>
  <c r="E72" i="31" s="1"/>
  <c r="K72" i="31" s="1"/>
  <c r="E276" i="28"/>
  <c r="E71" i="31" s="1"/>
  <c r="K71" i="31" s="1"/>
  <c r="E275" i="28"/>
  <c r="E70" i="31" s="1"/>
  <c r="K70" i="31" s="1"/>
  <c r="E274" i="28"/>
  <c r="E69" i="31" s="1"/>
  <c r="K69" i="31" s="1"/>
  <c r="E273" i="28"/>
  <c r="E68" i="31" s="1"/>
  <c r="K68" i="31" s="1"/>
  <c r="E272" i="28"/>
  <c r="E67" i="31" s="1"/>
  <c r="K67" i="31" s="1"/>
  <c r="E271" i="28"/>
  <c r="E66" i="31" s="1"/>
  <c r="K66" i="31" s="1"/>
  <c r="E270" i="28"/>
  <c r="E65" i="31" s="1"/>
  <c r="K65" i="31" s="1"/>
  <c r="E269" i="28"/>
  <c r="E64" i="31" s="1"/>
  <c r="K64" i="31" s="1"/>
  <c r="E268" i="28"/>
  <c r="E63" i="31" s="1"/>
  <c r="K63" i="31" s="1"/>
  <c r="E267" i="28"/>
  <c r="E62" i="31" s="1"/>
  <c r="K62" i="31" s="1"/>
  <c r="E266" i="28"/>
  <c r="E61" i="31" s="1"/>
  <c r="K61" i="31" s="1"/>
  <c r="E265" i="28"/>
  <c r="E60" i="31" s="1"/>
  <c r="K60" i="31" s="1"/>
  <c r="E264" i="28"/>
  <c r="E59" i="31" s="1"/>
  <c r="K59" i="31" s="1"/>
  <c r="E263" i="28"/>
  <c r="E58" i="31" s="1"/>
  <c r="K58" i="31" s="1"/>
  <c r="E247" i="28"/>
  <c r="E17" i="31" s="1"/>
  <c r="K17" i="31" s="1"/>
  <c r="E246" i="28"/>
  <c r="E14" i="31" s="1"/>
  <c r="K14" i="31" s="1"/>
  <c r="E41" i="31"/>
  <c r="K41" i="31" s="1"/>
  <c r="E358" i="28"/>
  <c r="E40" i="31" s="1"/>
  <c r="K40" i="31" s="1"/>
  <c r="E355" i="28"/>
  <c r="E38" i="31" s="1"/>
  <c r="K38" i="31" s="1"/>
  <c r="E354" i="28"/>
  <c r="E39" i="31" s="1"/>
  <c r="K39" i="31" s="1"/>
  <c r="E353" i="28"/>
  <c r="E352" i="28"/>
  <c r="E37" i="31" s="1"/>
  <c r="K37" i="31" s="1"/>
  <c r="E36" i="31"/>
  <c r="K36" i="31" s="1"/>
  <c r="E18" i="31"/>
  <c r="K18" i="31" s="1"/>
  <c r="E16" i="31"/>
  <c r="K16" i="31" s="1"/>
  <c r="E15" i="31"/>
  <c r="K15" i="31" s="1"/>
  <c r="E13" i="31"/>
  <c r="K13" i="31" s="1"/>
  <c r="E12" i="31"/>
  <c r="K12" i="31" s="1"/>
  <c r="E33" i="31"/>
  <c r="K33" i="31" s="1"/>
  <c r="E32" i="31"/>
  <c r="K32" i="31" s="1"/>
  <c r="E27" i="31"/>
  <c r="K27" i="31" s="1"/>
  <c r="E166" i="28"/>
  <c r="E165" i="28"/>
  <c r="E164" i="28"/>
  <c r="E29" i="31" s="1"/>
  <c r="K29" i="31" s="1"/>
  <c r="E160" i="28"/>
  <c r="E159" i="28"/>
  <c r="E158" i="28"/>
  <c r="E11" i="31" s="1"/>
  <c r="K11" i="31" s="1"/>
  <c r="E156" i="28"/>
  <c r="E10" i="31" s="1"/>
  <c r="K10" i="31" s="1"/>
  <c r="E154" i="28"/>
  <c r="E153" i="28"/>
  <c r="E57" i="31" s="1"/>
  <c r="K57" i="31" s="1"/>
  <c r="E151" i="28"/>
  <c r="E150" i="28"/>
  <c r="E55" i="31" s="1"/>
  <c r="K55" i="31" s="1"/>
  <c r="E144" i="28"/>
  <c r="E54" i="31" s="1"/>
  <c r="K54" i="31" s="1"/>
  <c r="E143" i="28"/>
  <c r="E53" i="31" s="1"/>
  <c r="K53" i="31" s="1"/>
  <c r="E141" i="28"/>
  <c r="E52" i="31" s="1"/>
  <c r="K52" i="31" s="1"/>
  <c r="E140" i="28"/>
  <c r="E51" i="31" s="1"/>
  <c r="K51" i="31" s="1"/>
  <c r="E134" i="28"/>
  <c r="E50" i="31" s="1"/>
  <c r="K50" i="31" s="1"/>
  <c r="E124" i="28"/>
  <c r="E122" i="28"/>
  <c r="E49" i="31" s="1"/>
  <c r="K49" i="31" s="1"/>
  <c r="E121" i="28"/>
  <c r="E116" i="28"/>
  <c r="E48" i="31" s="1"/>
  <c r="K48" i="31" s="1"/>
  <c r="E115" i="28"/>
  <c r="E113" i="28"/>
  <c r="E46" i="31" s="1"/>
  <c r="K46" i="31" s="1"/>
  <c r="E112" i="28"/>
  <c r="E107" i="28"/>
  <c r="E44" i="31" s="1"/>
  <c r="K44" i="31" s="1"/>
  <c r="E106" i="28"/>
  <c r="E104" i="28"/>
  <c r="E43" i="31" s="1"/>
  <c r="K43" i="31" s="1"/>
  <c r="E103" i="28"/>
  <c r="K1369" i="28" l="1"/>
  <c r="E612" i="28"/>
  <c r="E30" i="31"/>
  <c r="K30" i="31" s="1"/>
  <c r="E45" i="31"/>
  <c r="K45" i="31" s="1"/>
  <c r="E26" i="31"/>
  <c r="K26" i="31" s="1"/>
  <c r="E9" i="31"/>
  <c r="K9" i="31" s="1"/>
  <c r="E25" i="31"/>
  <c r="K25" i="31" s="1"/>
  <c r="E31" i="31"/>
  <c r="K31" i="31" s="1"/>
  <c r="E56" i="31"/>
  <c r="K56" i="31" s="1"/>
  <c r="E47" i="31"/>
  <c r="K47" i="31" s="1"/>
  <c r="E621" i="28"/>
  <c r="E159" i="31"/>
  <c r="K159" i="31" s="1"/>
  <c r="E167" i="31"/>
  <c r="K167" i="31" s="1"/>
  <c r="E152" i="31"/>
  <c r="K152" i="31" s="1"/>
  <c r="E160" i="31"/>
  <c r="K160" i="31" s="1"/>
  <c r="E168" i="31"/>
  <c r="K168" i="31" s="1"/>
  <c r="E153" i="31"/>
  <c r="K153" i="31" s="1"/>
  <c r="E161" i="31"/>
  <c r="K161" i="31" s="1"/>
  <c r="E169" i="31"/>
  <c r="K169" i="31" s="1"/>
  <c r="E154" i="31"/>
  <c r="K154" i="31" s="1"/>
  <c r="E162" i="31"/>
  <c r="K162" i="31" s="1"/>
  <c r="E170" i="31"/>
  <c r="K170" i="31" s="1"/>
  <c r="E155" i="31"/>
  <c r="K155" i="31" s="1"/>
  <c r="E163" i="31"/>
  <c r="K163" i="31" s="1"/>
  <c r="E171" i="31"/>
  <c r="K171" i="31" s="1"/>
  <c r="E156" i="31"/>
  <c r="K156" i="31" s="1"/>
  <c r="E164" i="31"/>
  <c r="K164" i="31" s="1"/>
  <c r="E157" i="31"/>
  <c r="K157" i="31" s="1"/>
  <c r="E165" i="31"/>
  <c r="K165" i="31" s="1"/>
  <c r="E158" i="31"/>
  <c r="K158" i="31" s="1"/>
  <c r="E166" i="31"/>
  <c r="K166" i="31" s="1"/>
  <c r="K104" i="28"/>
  <c r="K122" i="28"/>
  <c r="K151" i="28"/>
  <c r="K165" i="28"/>
  <c r="K360" i="28"/>
  <c r="K247" i="28"/>
  <c r="K255" i="28"/>
  <c r="K268" i="28"/>
  <c r="K276" i="28"/>
  <c r="K284" i="28"/>
  <c r="K292" i="28"/>
  <c r="K300" i="28"/>
  <c r="K308" i="28"/>
  <c r="K316" i="28"/>
  <c r="K413" i="28"/>
  <c r="K421" i="28"/>
  <c r="K429" i="28"/>
  <c r="K439" i="28"/>
  <c r="K447" i="28"/>
  <c r="K457" i="28"/>
  <c r="K465" i="28"/>
  <c r="K475" i="28"/>
  <c r="K483" i="28"/>
  <c r="K493" i="28"/>
  <c r="K501" i="28"/>
  <c r="K509" i="28"/>
  <c r="K519" i="28"/>
  <c r="K527" i="28"/>
  <c r="K124" i="28"/>
  <c r="K369" i="28"/>
  <c r="K249" i="28"/>
  <c r="K256" i="28"/>
  <c r="K269" i="28"/>
  <c r="K277" i="28"/>
  <c r="K285" i="28"/>
  <c r="K293" i="28"/>
  <c r="K301" i="28"/>
  <c r="K309" i="28"/>
  <c r="K317" i="28"/>
  <c r="K414" i="28"/>
  <c r="K422" i="28"/>
  <c r="K432" i="28"/>
  <c r="K440" i="28"/>
  <c r="K448" i="28"/>
  <c r="K458" i="28"/>
  <c r="K466" i="28"/>
  <c r="K476" i="28"/>
  <c r="K484" i="28"/>
  <c r="K494" i="28"/>
  <c r="K502" i="28"/>
  <c r="K512" i="28"/>
  <c r="K520" i="28"/>
  <c r="K528" i="28"/>
  <c r="K106" i="28"/>
  <c r="K153" i="28"/>
  <c r="K166" i="28"/>
  <c r="K107" i="28"/>
  <c r="K134" i="28"/>
  <c r="K154" i="28"/>
  <c r="K351" i="28"/>
  <c r="K370" i="28"/>
  <c r="K250" i="28"/>
  <c r="K257" i="28"/>
  <c r="K270" i="28"/>
  <c r="K278" i="28"/>
  <c r="K286" i="28"/>
  <c r="K294" i="28"/>
  <c r="K302" i="28"/>
  <c r="K310" i="28"/>
  <c r="K318" i="28"/>
  <c r="K415" i="28"/>
  <c r="K423" i="28"/>
  <c r="K433" i="28"/>
  <c r="K441" i="28"/>
  <c r="K449" i="28"/>
  <c r="K459" i="28"/>
  <c r="K467" i="28"/>
  <c r="K477" i="28"/>
  <c r="K485" i="28"/>
  <c r="K495" i="28"/>
  <c r="K503" i="28"/>
  <c r="K513" i="28"/>
  <c r="K521" i="28"/>
  <c r="K529" i="28"/>
  <c r="K246" i="28"/>
  <c r="K275" i="28"/>
  <c r="K299" i="28"/>
  <c r="K315" i="28"/>
  <c r="K420" i="28"/>
  <c r="K438" i="28"/>
  <c r="K456" i="28"/>
  <c r="K482" i="28"/>
  <c r="K518" i="28"/>
  <c r="K156" i="28"/>
  <c r="K358" i="28"/>
  <c r="K254" i="28"/>
  <c r="K267" i="28"/>
  <c r="K283" i="28"/>
  <c r="K291" i="28"/>
  <c r="K307" i="28"/>
  <c r="K412" i="28"/>
  <c r="K428" i="28"/>
  <c r="K446" i="28"/>
  <c r="K464" i="28"/>
  <c r="K474" i="28"/>
  <c r="K492" i="28"/>
  <c r="K500" i="28"/>
  <c r="K508" i="28"/>
  <c r="K526" i="28"/>
  <c r="K112" i="28"/>
  <c r="K140" i="28"/>
  <c r="K352" i="28"/>
  <c r="K371" i="28"/>
  <c r="K251" i="28"/>
  <c r="K263" i="28"/>
  <c r="K271" i="28"/>
  <c r="K279" i="28"/>
  <c r="K287" i="28"/>
  <c r="K295" i="28"/>
  <c r="K303" i="28"/>
  <c r="K311" i="28"/>
  <c r="K319" i="28"/>
  <c r="K416" i="28"/>
  <c r="K424" i="28"/>
  <c r="K434" i="28"/>
  <c r="K442" i="28"/>
  <c r="K452" i="28"/>
  <c r="K460" i="28"/>
  <c r="K468" i="28"/>
  <c r="K478" i="28"/>
  <c r="K486" i="28"/>
  <c r="K496" i="28"/>
  <c r="K504" i="28"/>
  <c r="K514" i="28"/>
  <c r="K522" i="28"/>
  <c r="K113" i="28"/>
  <c r="K141" i="28"/>
  <c r="K158" i="28"/>
  <c r="K243" i="28"/>
  <c r="K252" i="28"/>
  <c r="K264" i="28"/>
  <c r="K272" i="28"/>
  <c r="K280" i="28"/>
  <c r="K288" i="28"/>
  <c r="K296" i="28"/>
  <c r="K304" i="28"/>
  <c r="K312" i="28"/>
  <c r="K320" i="28"/>
  <c r="K417" i="28"/>
  <c r="K425" i="28"/>
  <c r="K435" i="28"/>
  <c r="K443" i="28"/>
  <c r="K453" i="28"/>
  <c r="K461" i="28"/>
  <c r="K469" i="28"/>
  <c r="K479" i="28"/>
  <c r="K487" i="28"/>
  <c r="K497" i="28"/>
  <c r="K505" i="28"/>
  <c r="K515" i="28"/>
  <c r="K523" i="28"/>
  <c r="K103" i="28"/>
  <c r="K121" i="28"/>
  <c r="K150" i="28"/>
  <c r="K164" i="28"/>
  <c r="K115" i="28"/>
  <c r="K143" i="28"/>
  <c r="K159" i="28"/>
  <c r="K179" i="28"/>
  <c r="K244" i="28"/>
  <c r="K265" i="28"/>
  <c r="K273" i="28"/>
  <c r="K289" i="28"/>
  <c r="K297" i="28"/>
  <c r="K305" i="28"/>
  <c r="K313" i="28"/>
  <c r="K418" i="28"/>
  <c r="K426" i="28"/>
  <c r="K436" i="28"/>
  <c r="K444" i="28"/>
  <c r="K454" i="28"/>
  <c r="K462" i="28"/>
  <c r="K472" i="28"/>
  <c r="K480" i="28"/>
  <c r="K488" i="28"/>
  <c r="K498" i="28"/>
  <c r="K506" i="28"/>
  <c r="K516" i="28"/>
  <c r="K524" i="28"/>
  <c r="K354" i="28"/>
  <c r="K323" i="28"/>
  <c r="K281" i="28"/>
  <c r="K321" i="28"/>
  <c r="K116" i="28"/>
  <c r="K144" i="28"/>
  <c r="K160" i="28"/>
  <c r="K355" i="28"/>
  <c r="K245" i="28"/>
  <c r="K253" i="28"/>
  <c r="K266" i="28"/>
  <c r="K274" i="28"/>
  <c r="K282" i="28"/>
  <c r="K290" i="28"/>
  <c r="K298" i="28"/>
  <c r="K306" i="28"/>
  <c r="K314" i="28"/>
  <c r="K322" i="28"/>
  <c r="K419" i="28"/>
  <c r="K427" i="28"/>
  <c r="K437" i="28"/>
  <c r="K445" i="28"/>
  <c r="K455" i="28"/>
  <c r="K463" i="28"/>
  <c r="K473" i="28"/>
  <c r="K481" i="28"/>
  <c r="K489" i="28"/>
  <c r="K499" i="28"/>
  <c r="K507" i="28"/>
  <c r="K517" i="28"/>
  <c r="K525" i="28"/>
  <c r="E142" i="31"/>
  <c r="K142" i="31" s="1"/>
  <c r="E134" i="31"/>
  <c r="K134" i="31" s="1"/>
  <c r="K178" i="28"/>
  <c r="K177" i="28"/>
  <c r="K225" i="28"/>
  <c r="K224" i="28"/>
  <c r="K226" i="28"/>
  <c r="K219" i="28"/>
  <c r="K221" i="28"/>
  <c r="K222" i="28"/>
  <c r="K228" i="28"/>
  <c r="K227" i="28"/>
  <c r="K229" i="28"/>
  <c r="L31" i="10" l="1"/>
  <c r="L33" i="10" s="1"/>
  <c r="H33" i="10"/>
  <c r="K31" i="10"/>
  <c r="K33" i="10" s="1"/>
  <c r="E620" i="28"/>
  <c r="E703" i="28"/>
  <c r="E24" i="31"/>
  <c r="K24" i="31" s="1"/>
  <c r="E334" i="28"/>
  <c r="K332" i="28"/>
  <c r="E143" i="31"/>
  <c r="K143" i="31" s="1"/>
  <c r="E135" i="31"/>
  <c r="K135" i="31" s="1"/>
  <c r="E694" i="28"/>
  <c r="E206" i="31" s="1"/>
  <c r="K206" i="31" s="1"/>
  <c r="N33" i="10" l="1"/>
  <c r="E733" i="28"/>
  <c r="K694" i="28"/>
  <c r="E144" i="31"/>
  <c r="K144" i="31" s="1"/>
  <c r="E136" i="31"/>
  <c r="K136" i="31" s="1"/>
  <c r="E99" i="28"/>
  <c r="E98" i="28"/>
  <c r="E97" i="28"/>
  <c r="E96" i="28"/>
  <c r="E95" i="28"/>
  <c r="E94" i="28"/>
  <c r="E93" i="28"/>
  <c r="E92" i="28"/>
  <c r="E91" i="28"/>
  <c r="E90" i="28"/>
  <c r="E89" i="28"/>
  <c r="E88" i="28"/>
  <c r="E87" i="28"/>
  <c r="E86" i="28"/>
  <c r="E85" i="28"/>
  <c r="E84" i="28"/>
  <c r="E83" i="28"/>
  <c r="E82" i="28"/>
  <c r="E81" i="28"/>
  <c r="E80" i="28"/>
  <c r="E79" i="28"/>
  <c r="E78" i="28"/>
  <c r="E77" i="28"/>
  <c r="E76" i="28"/>
  <c r="E75" i="28"/>
  <c r="E74" i="28"/>
  <c r="E73" i="28"/>
  <c r="E72" i="28"/>
  <c r="E71" i="28"/>
  <c r="E70" i="28"/>
  <c r="E69" i="28"/>
  <c r="E68" i="28"/>
  <c r="E67" i="28"/>
  <c r="E66" i="28"/>
  <c r="E65" i="28"/>
  <c r="E64" i="28"/>
  <c r="E63" i="28"/>
  <c r="E62" i="28"/>
  <c r="E61" i="28"/>
  <c r="E60" i="28"/>
  <c r="E32" i="28"/>
  <c r="E59" i="28"/>
  <c r="E58" i="28"/>
  <c r="E57" i="28"/>
  <c r="E56" i="28"/>
  <c r="E55" i="28"/>
  <c r="E54" i="28"/>
  <c r="E53" i="28"/>
  <c r="E52" i="28"/>
  <c r="E51" i="28"/>
  <c r="E50" i="28"/>
  <c r="E49" i="28"/>
  <c r="E48" i="28"/>
  <c r="E46" i="28"/>
  <c r="E47" i="28"/>
  <c r="E45" i="28"/>
  <c r="E44" i="28"/>
  <c r="E43" i="28"/>
  <c r="E42" i="28"/>
  <c r="E41" i="28"/>
  <c r="E40" i="28"/>
  <c r="E38" i="28"/>
  <c r="E37" i="28"/>
  <c r="E28" i="31" s="1"/>
  <c r="K28" i="31" s="1"/>
  <c r="E36" i="28"/>
  <c r="E35" i="28"/>
  <c r="E34" i="28"/>
  <c r="E33" i="28"/>
  <c r="E3" i="28"/>
  <c r="E2" i="28"/>
  <c r="E31" i="28"/>
  <c r="K31" i="28" s="1"/>
  <c r="E30" i="28"/>
  <c r="E34" i="31" s="1"/>
  <c r="K34" i="31" s="1"/>
  <c r="E28" i="28"/>
  <c r="E35" i="31" s="1"/>
  <c r="K35" i="31" s="1"/>
  <c r="E27" i="28"/>
  <c r="K27" i="28" s="1"/>
  <c r="E18" i="28"/>
  <c r="E17" i="28"/>
  <c r="E16" i="28"/>
  <c r="E15" i="28"/>
  <c r="E14" i="28"/>
  <c r="E13" i="28"/>
  <c r="E8" i="31" s="1"/>
  <c r="K8" i="31" s="1"/>
  <c r="E11" i="28"/>
  <c r="E6" i="31" s="1"/>
  <c r="K6" i="31" s="1"/>
  <c r="E10" i="28"/>
  <c r="E5" i="31" s="1"/>
  <c r="K5" i="31" s="1"/>
  <c r="E9" i="28"/>
  <c r="E4" i="31" s="1"/>
  <c r="K4" i="31" s="1"/>
  <c r="E8" i="28"/>
  <c r="E7" i="28"/>
  <c r="E6" i="28"/>
  <c r="E5" i="28"/>
  <c r="E42" i="31" l="1"/>
  <c r="K42" i="31" s="1"/>
  <c r="E20" i="31"/>
  <c r="K20" i="31" s="1"/>
  <c r="E21" i="31"/>
  <c r="K21" i="31" s="1"/>
  <c r="E22" i="31"/>
  <c r="K22" i="31" s="1"/>
  <c r="K9" i="28"/>
  <c r="K28" i="28"/>
  <c r="K36" i="28"/>
  <c r="K10" i="28"/>
  <c r="K20" i="28"/>
  <c r="K37" i="28"/>
  <c r="K32" i="28"/>
  <c r="K34" i="28"/>
  <c r="K13" i="28"/>
  <c r="K24" i="28"/>
  <c r="K39" i="28"/>
  <c r="K16" i="28"/>
  <c r="K17" i="28"/>
  <c r="K11" i="28"/>
  <c r="K22" i="28"/>
  <c r="K38" i="28"/>
  <c r="K96" i="28"/>
  <c r="K3" i="28"/>
  <c r="B2" i="10" l="1"/>
  <c r="N2" i="10"/>
  <c r="E1297" i="28"/>
  <c r="E239" i="31" s="1"/>
  <c r="K239" i="31" s="1"/>
  <c r="E1298" i="28"/>
  <c r="E240" i="31" s="1"/>
  <c r="K240" i="31" s="1"/>
  <c r="E1299" i="28"/>
  <c r="E241" i="31" s="1"/>
  <c r="K241" i="31" s="1"/>
  <c r="E983" i="28"/>
  <c r="E987" i="28"/>
  <c r="E1301" i="28"/>
  <c r="E242" i="31" s="1"/>
  <c r="K242" i="31" s="1"/>
  <c r="E1305" i="28"/>
  <c r="E246" i="31" s="1"/>
  <c r="K246" i="31" s="1"/>
  <c r="E1308" i="28"/>
  <c r="E248" i="31" s="1"/>
  <c r="K248" i="31" s="1"/>
  <c r="E1309" i="28"/>
  <c r="E249" i="31" s="1"/>
  <c r="K249" i="31" s="1"/>
  <c r="E1314" i="28"/>
  <c r="E254" i="31" s="1"/>
  <c r="K254" i="31" s="1"/>
  <c r="E1338" i="28"/>
  <c r="E278" i="31" s="1"/>
  <c r="K278" i="31" s="1"/>
  <c r="E1176" i="28"/>
  <c r="E1189" i="28"/>
  <c r="E1202" i="28"/>
  <c r="E1340" i="28"/>
  <c r="E280" i="31" s="1"/>
  <c r="K280" i="31" s="1"/>
  <c r="E1341" i="28"/>
  <c r="E281" i="31" s="1"/>
  <c r="K281" i="31" s="1"/>
  <c r="E1348" i="28"/>
  <c r="E288" i="31" s="1"/>
  <c r="K288" i="31" s="1"/>
  <c r="E1349" i="28"/>
  <c r="E289" i="31" s="1"/>
  <c r="K289" i="31" s="1"/>
  <c r="E1351" i="28"/>
  <c r="E291" i="31" s="1"/>
  <c r="K291" i="31" s="1"/>
  <c r="E1353" i="28"/>
  <c r="E293" i="31" s="1"/>
  <c r="K293" i="31" s="1"/>
  <c r="E1355" i="28"/>
  <c r="E295" i="31" s="1"/>
  <c r="K295" i="31" s="1"/>
  <c r="E1359" i="28"/>
  <c r="E299" i="31" s="1"/>
  <c r="K299" i="31" s="1"/>
  <c r="E1360" i="28"/>
  <c r="E300" i="31" s="1"/>
  <c r="K300" i="31" s="1"/>
  <c r="E1361" i="28"/>
  <c r="E301" i="31" s="1"/>
  <c r="K301" i="31" s="1"/>
  <c r="E1364" i="28"/>
  <c r="E304" i="31" s="1"/>
  <c r="K304" i="31" s="1"/>
  <c r="E1365" i="28"/>
  <c r="E305" i="31" s="1"/>
  <c r="K305" i="31" s="1"/>
  <c r="E1368" i="28"/>
  <c r="E308" i="31" s="1"/>
  <c r="K308" i="31" s="1"/>
  <c r="E1370" i="28"/>
  <c r="E310" i="31" s="1"/>
  <c r="K310" i="31" s="1"/>
  <c r="E869" i="28"/>
  <c r="E870" i="28"/>
  <c r="E871" i="28"/>
  <c r="E872" i="28"/>
  <c r="E873" i="28"/>
  <c r="E874" i="28"/>
  <c r="E875" i="28"/>
  <c r="E916" i="28"/>
  <c r="E918" i="28"/>
  <c r="E923" i="28"/>
  <c r="E928" i="28"/>
  <c r="E933" i="28"/>
  <c r="E938" i="28"/>
  <c r="E943" i="28"/>
  <c r="E948" i="28"/>
  <c r="E953" i="28"/>
  <c r="E958" i="28"/>
  <c r="E963" i="28"/>
  <c r="C2" i="7"/>
  <c r="E664" i="28"/>
  <c r="E665" i="28"/>
  <c r="E666" i="28"/>
  <c r="E667" i="28"/>
  <c r="E668" i="28"/>
  <c r="E669" i="28"/>
  <c r="E670" i="28"/>
  <c r="E671" i="28"/>
  <c r="B2" i="3"/>
  <c r="P2" i="3"/>
  <c r="D19" i="1"/>
  <c r="E653" i="28" l="1"/>
  <c r="E1030" i="28"/>
  <c r="E1027" i="28"/>
  <c r="E1310" i="28"/>
  <c r="E250" i="31" s="1"/>
  <c r="K250" i="31" s="1"/>
  <c r="E1048" i="28"/>
  <c r="E1045" i="28"/>
  <c r="E1039" i="28"/>
  <c r="E1036" i="28"/>
  <c r="E868" i="28"/>
  <c r="E975" i="28"/>
  <c r="E979" i="28"/>
  <c r="E1018" i="28"/>
  <c r="E688" i="28"/>
  <c r="E1012" i="28"/>
  <c r="E1008" i="28"/>
  <c r="E1006" i="28"/>
  <c r="E1002" i="28"/>
  <c r="E1000" i="28"/>
  <c r="E996" i="28"/>
  <c r="E663" i="28"/>
  <c r="E683" i="28"/>
  <c r="E652" i="28"/>
  <c r="E657" i="28"/>
  <c r="E659" i="28"/>
  <c r="E655" i="28"/>
  <c r="E660" i="28"/>
  <c r="E658" i="28"/>
  <c r="E656" i="28"/>
  <c r="E654" i="28"/>
  <c r="E1021" i="28"/>
  <c r="E1307" i="28"/>
  <c r="E247" i="31" s="1"/>
  <c r="K247" i="31" s="1"/>
  <c r="E1313" i="28"/>
  <c r="E253" i="31" s="1"/>
  <c r="K253" i="31" s="1"/>
  <c r="E19" i="28"/>
  <c r="E23" i="31" s="1"/>
  <c r="K23" i="31" s="1"/>
  <c r="K1301" i="28"/>
  <c r="K1351" i="28"/>
  <c r="K1338" i="28"/>
  <c r="K1309" i="28"/>
  <c r="K1364" i="28"/>
  <c r="K1349" i="28"/>
  <c r="E1337" i="28"/>
  <c r="E277" i="31" s="1"/>
  <c r="K277" i="31" s="1"/>
  <c r="K1308" i="28"/>
  <c r="K1361" i="28"/>
  <c r="K1348" i="28"/>
  <c r="K1368" i="28"/>
  <c r="K1360" i="28"/>
  <c r="K1341" i="28"/>
  <c r="K1305" i="28"/>
  <c r="K1365" i="28"/>
  <c r="K1359" i="28"/>
  <c r="K1340" i="28"/>
  <c r="K1314" i="28"/>
  <c r="K1299" i="28"/>
  <c r="K1355" i="28"/>
  <c r="K1298" i="28"/>
  <c r="K1370" i="28"/>
  <c r="K1353" i="28"/>
  <c r="K1297" i="28"/>
  <c r="E202" i="31"/>
  <c r="K202" i="31" s="1"/>
  <c r="E1311" i="28"/>
  <c r="E251" i="31" s="1"/>
  <c r="K251" i="31" s="1"/>
  <c r="E1352" i="28"/>
  <c r="E292" i="31" s="1"/>
  <c r="K292" i="31" s="1"/>
  <c r="E1215" i="28"/>
  <c r="E1251" i="28"/>
  <c r="E1239" i="28"/>
  <c r="E1079" i="28"/>
  <c r="E1069" i="28"/>
  <c r="E1350" i="28"/>
  <c r="E290" i="31" s="1"/>
  <c r="K290" i="31" s="1"/>
  <c r="E1354" i="28"/>
  <c r="E294" i="31" s="1"/>
  <c r="K294" i="31" s="1"/>
  <c r="E1339" i="28"/>
  <c r="E279" i="31" s="1"/>
  <c r="K279" i="31" s="1"/>
  <c r="E1089" i="28"/>
  <c r="E1059" i="28"/>
  <c r="E1227" i="28"/>
  <c r="E1163" i="28"/>
  <c r="E661" i="28"/>
  <c r="K1310" i="28" l="1"/>
  <c r="E738" i="28"/>
  <c r="E994" i="28"/>
  <c r="E235" i="28"/>
  <c r="E233" i="28"/>
  <c r="E917" i="28"/>
  <c r="E1300" i="28"/>
  <c r="E687" i="28"/>
  <c r="K1313" i="28"/>
  <c r="K1307" i="28"/>
  <c r="E1312" i="28"/>
  <c r="E252" i="31" s="1"/>
  <c r="K252" i="31" s="1"/>
  <c r="K1354" i="28"/>
  <c r="K1337" i="28"/>
  <c r="K1339" i="28"/>
  <c r="K1350" i="28"/>
  <c r="E1302" i="28"/>
  <c r="E243" i="31" s="1"/>
  <c r="K243" i="31" s="1"/>
  <c r="K1311" i="28"/>
  <c r="K1352" i="28"/>
  <c r="E690" i="28" l="1"/>
  <c r="K1312" i="28"/>
  <c r="K1302" i="28"/>
  <c r="E713" i="28" l="1"/>
  <c r="E704" i="28"/>
  <c r="E727" i="28"/>
  <c r="E691" i="28"/>
  <c r="E737" i="28" l="1"/>
  <c r="E732" i="28"/>
  <c r="I30" i="41" l="1"/>
  <c r="J30" i="4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Tronco, Zachary 4144</author>
  </authors>
  <commentList>
    <comment ref="B58" authorId="0" shapeId="0" xr:uid="{CDBD65AE-1000-4120-B20E-76FC2DC83C9D}">
      <text>
        <r>
          <rPr>
            <b/>
            <sz val="9"/>
            <color indexed="81"/>
            <rFont val="Tahoma"/>
            <family val="2"/>
          </rPr>
          <t>Centroid is the center most point of the development. Should be close to buildings.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data" type="4" refreshedVersion="0" background="1">
    <webPr xml="1" sourceData="1" url="data.xml" htmlTables="1" htmlFormat="all"/>
  </connection>
</connections>
</file>

<file path=xl/sharedStrings.xml><?xml version="1.0" encoding="utf-8"?>
<sst xmlns="http://schemas.openxmlformats.org/spreadsheetml/2006/main" count="10325" uniqueCount="949">
  <si>
    <t>Is there a common ownership interest between the purchaser and seller?</t>
  </si>
  <si>
    <t>Date</t>
  </si>
  <si>
    <t>Development ID #</t>
  </si>
  <si>
    <t>(for Authority use only)</t>
  </si>
  <si>
    <t>Development Name:</t>
  </si>
  <si>
    <t>Date:</t>
  </si>
  <si>
    <t>South Carolina State Housing Finance &amp; Development Authority</t>
  </si>
  <si>
    <t>New Construction</t>
  </si>
  <si>
    <t>Acquisition</t>
  </si>
  <si>
    <t>Rehabilitation</t>
  </si>
  <si>
    <t>No</t>
  </si>
  <si>
    <t>Yes</t>
  </si>
  <si>
    <t>Application Type:</t>
  </si>
  <si>
    <t>Street Address:</t>
  </si>
  <si>
    <t>City:</t>
  </si>
  <si>
    <t>State:</t>
  </si>
  <si>
    <t>Zip:</t>
  </si>
  <si>
    <t>SC</t>
  </si>
  <si>
    <t>County:</t>
  </si>
  <si>
    <t>Entity Name:</t>
  </si>
  <si>
    <t>Total # Market Rate Units:</t>
  </si>
  <si>
    <t>Total # of Units:</t>
  </si>
  <si>
    <t>Contact Person:</t>
  </si>
  <si>
    <t>Telephone:</t>
  </si>
  <si>
    <t>Email:</t>
  </si>
  <si>
    <t>Contact Name:</t>
  </si>
  <si>
    <t>Fax # :</t>
  </si>
  <si>
    <t>Telephone # :</t>
  </si>
  <si>
    <t>Email Address:</t>
  </si>
  <si>
    <t>Site:</t>
  </si>
  <si>
    <t>Located in a Flood Plain?</t>
  </si>
  <si>
    <t>Located in a Qualified Census Tract?</t>
  </si>
  <si>
    <t>Located in a Difficult Development Area?</t>
  </si>
  <si>
    <t>Congressional District # :</t>
  </si>
  <si>
    <t>Census Tract # :</t>
  </si>
  <si>
    <t>State House District # :</t>
  </si>
  <si>
    <t>State Senate District # :</t>
  </si>
  <si>
    <t>Deed</t>
  </si>
  <si>
    <t>Total Cost of Land:</t>
  </si>
  <si>
    <t>Expiration Date:</t>
  </si>
  <si>
    <t>Seller(s) - this name must be on current recorded deed:</t>
  </si>
  <si>
    <t>Address:</t>
  </si>
  <si>
    <t>Water</t>
  </si>
  <si>
    <t>Sewer</t>
  </si>
  <si>
    <t>Telephone</t>
  </si>
  <si>
    <t>Other:</t>
  </si>
  <si>
    <t>Slab on Grade</t>
  </si>
  <si>
    <t>Crawl Space</t>
  </si>
  <si>
    <t>Partial Basement</t>
  </si>
  <si>
    <t>Elevator</t>
  </si>
  <si>
    <t>Parking</t>
  </si>
  <si>
    <t># of Units</t>
  </si>
  <si>
    <t>OR</t>
  </si>
  <si>
    <r>
      <t>Minimum Set-Aside Requirements - Irrevocable Election</t>
    </r>
    <r>
      <rPr>
        <sz val="10"/>
        <rFont val="Arial"/>
        <family val="2"/>
      </rPr>
      <t xml:space="preserve"> (Check One)</t>
    </r>
  </si>
  <si>
    <r>
      <t xml:space="preserve"> At least </t>
    </r>
    <r>
      <rPr>
        <b/>
        <sz val="10"/>
        <rFont val="Arial"/>
        <family val="2"/>
      </rPr>
      <t>20%</t>
    </r>
    <r>
      <rPr>
        <sz val="10"/>
        <rFont val="Arial"/>
        <family val="2"/>
      </rPr>
      <t xml:space="preserve"> of the rental units in this development will be rent restricted and occupied by individuals whose income is</t>
    </r>
  </si>
  <si>
    <r>
      <t xml:space="preserve"> At least </t>
    </r>
    <r>
      <rPr>
        <b/>
        <sz val="10"/>
        <rFont val="Arial"/>
        <family val="2"/>
      </rPr>
      <t>40%</t>
    </r>
    <r>
      <rPr>
        <sz val="10"/>
        <rFont val="Arial"/>
        <family val="2"/>
      </rPr>
      <t xml:space="preserve"> of the rental units in this development will be rent restricted and occupied by individuals whose income is</t>
    </r>
  </si>
  <si>
    <t>State Housing Authority</t>
  </si>
  <si>
    <t>Local Public Housing Authority</t>
  </si>
  <si>
    <t>Rural Housing Service</t>
  </si>
  <si>
    <t>0-BR</t>
  </si>
  <si>
    <t>1-BR</t>
  </si>
  <si>
    <t>2-BR</t>
  </si>
  <si>
    <t>3-BR</t>
  </si>
  <si>
    <t>4-BR</t>
  </si>
  <si>
    <t>Cooking</t>
  </si>
  <si>
    <t>Hot Water</t>
  </si>
  <si>
    <t>Trash</t>
  </si>
  <si>
    <t>Range</t>
  </si>
  <si>
    <t>Refrigerator</t>
  </si>
  <si>
    <t>Proposed Monthly Tenant Rent</t>
  </si>
  <si>
    <t>Total</t>
  </si>
  <si>
    <t>Other Income</t>
  </si>
  <si>
    <t>Parking Lot Maintenance</t>
  </si>
  <si>
    <t>Pool Maintenance</t>
  </si>
  <si>
    <t>Clubhouse Maintenance</t>
  </si>
  <si>
    <t>Supplies</t>
  </si>
  <si>
    <t>Accounting/Audit</t>
  </si>
  <si>
    <t>Real Estate Taxes</t>
  </si>
  <si>
    <t>Insurance</t>
  </si>
  <si>
    <t>Security</t>
  </si>
  <si>
    <t>Rental Income</t>
  </si>
  <si>
    <t>Administrative Expenses</t>
  </si>
  <si>
    <t>Operating Expenses</t>
  </si>
  <si>
    <t>Other Operating**</t>
  </si>
  <si>
    <t>Maintenance Expenses</t>
  </si>
  <si>
    <t>Other Maintenance**</t>
  </si>
  <si>
    <t>Other Taxes**</t>
  </si>
  <si>
    <t>Other Admin. Expenses**</t>
  </si>
  <si>
    <t>Funding:</t>
  </si>
  <si>
    <t>Source Code</t>
  </si>
  <si>
    <t>Type</t>
  </si>
  <si>
    <t>Amount of Funds</t>
  </si>
  <si>
    <t>Interest Rate</t>
  </si>
  <si>
    <t>Amortization Period (years)</t>
  </si>
  <si>
    <t>Term of Loan (years)</t>
  </si>
  <si>
    <t>A</t>
  </si>
  <si>
    <t>B</t>
  </si>
  <si>
    <t>C</t>
  </si>
  <si>
    <t>D</t>
  </si>
  <si>
    <t>E</t>
  </si>
  <si>
    <t>F</t>
  </si>
  <si>
    <t>G</t>
  </si>
  <si>
    <t>H</t>
  </si>
  <si>
    <t>Tax Credit Equity</t>
  </si>
  <si>
    <t>HOME (State)</t>
  </si>
  <si>
    <t>Conventional Financing</t>
  </si>
  <si>
    <t>Historic Tax Credits</t>
  </si>
  <si>
    <t>Federal Home Loan Bank</t>
  </si>
  <si>
    <t>RHS</t>
  </si>
  <si>
    <t>CDGB</t>
  </si>
  <si>
    <t>HOME (PJ)</t>
  </si>
  <si>
    <t>I</t>
  </si>
  <si>
    <t>J</t>
  </si>
  <si>
    <t>K</t>
  </si>
  <si>
    <t>L</t>
  </si>
  <si>
    <t>HUD (Specify program)</t>
  </si>
  <si>
    <t>R</t>
  </si>
  <si>
    <t>Construction Financing</t>
  </si>
  <si>
    <t>Permanent Financing</t>
  </si>
  <si>
    <t>Equity</t>
  </si>
  <si>
    <t>Bridge Financing</t>
  </si>
  <si>
    <t>Forgivable Loan</t>
  </si>
  <si>
    <t>Grant</t>
  </si>
  <si>
    <t>Purchase of Land and Buildings</t>
  </si>
  <si>
    <t>Site Work</t>
  </si>
  <si>
    <t>Development Costs:</t>
  </si>
  <si>
    <t>Rehabilitation and New Construction</t>
  </si>
  <si>
    <t>Soft Costs</t>
  </si>
  <si>
    <t>Syndication Costs</t>
  </si>
  <si>
    <t>Cost Summary:</t>
  </si>
  <si>
    <t>Hard Costs =</t>
  </si>
  <si>
    <t>Hard Costs / Total Development Costs =</t>
  </si>
  <si>
    <t xml:space="preserve">  Must be 65% or greater</t>
  </si>
  <si>
    <t>Contractor Cost Limits:</t>
  </si>
  <si>
    <t>General Requirements / Hard Construction Costs =</t>
  </si>
  <si>
    <t xml:space="preserve"> Must be 6% or less</t>
  </si>
  <si>
    <t xml:space="preserve"> Must be 8% or less</t>
  </si>
  <si>
    <t>Hard Construction Costs =</t>
  </si>
  <si>
    <t>Syndication Information:</t>
  </si>
  <si>
    <t>Development Cost Summary:</t>
  </si>
  <si>
    <t>Itemized Costs</t>
  </si>
  <si>
    <r>
      <t xml:space="preserve">Consult your </t>
    </r>
    <r>
      <rPr>
        <b/>
        <sz val="10"/>
        <rFont val="Arial"/>
        <family val="2"/>
      </rPr>
      <t>tax attorney</t>
    </r>
    <r>
      <rPr>
        <sz val="10"/>
        <rFont val="Arial"/>
        <family val="2"/>
      </rPr>
      <t xml:space="preserve"> or </t>
    </r>
    <r>
      <rPr>
        <b/>
        <sz val="10"/>
        <rFont val="Arial"/>
        <family val="2"/>
      </rPr>
      <t xml:space="preserve">tax accountant </t>
    </r>
    <r>
      <rPr>
        <sz val="10"/>
        <rFont val="Arial"/>
        <family val="2"/>
      </rPr>
      <t>to determine which development costs should be included for tax credit purposes.</t>
    </r>
  </si>
  <si>
    <t>Intend on syndicating tax credits for development?</t>
  </si>
  <si>
    <t>Type of offering:</t>
  </si>
  <si>
    <t>Public</t>
  </si>
  <si>
    <t>Private</t>
  </si>
  <si>
    <t>Type of investors:</t>
  </si>
  <si>
    <t>Individuals</t>
  </si>
  <si>
    <t>Corporations</t>
  </si>
  <si>
    <t>Name of Fund:</t>
  </si>
  <si>
    <t>Name of Syndicator:</t>
  </si>
  <si>
    <t>When will these funds be paid in?</t>
  </si>
  <si>
    <t>Bldg.# or Letter</t>
  </si>
  <si>
    <t>Number &amp; Street Name</t>
  </si>
  <si>
    <t>Total Units</t>
  </si>
  <si>
    <t xml:space="preserve"> Verification of 10% Expenditure</t>
  </si>
  <si>
    <t xml:space="preserve"> Placed-In-Service</t>
  </si>
  <si>
    <t xml:space="preserve">  Zip:</t>
  </si>
  <si>
    <r>
      <t>If yes,</t>
    </r>
    <r>
      <rPr>
        <sz val="10"/>
        <rFont val="Arial"/>
        <family val="2"/>
      </rPr>
      <t xml:space="preserve"> provide attorney opinion on whether the proposal qualifies for tax credits on acquisition costs.</t>
    </r>
  </si>
  <si>
    <r>
      <t xml:space="preserve"> 50%</t>
    </r>
    <r>
      <rPr>
        <sz val="10"/>
        <rFont val="Arial"/>
        <family val="2"/>
      </rPr>
      <t xml:space="preserve"> or less of Area Median Income.</t>
    </r>
  </si>
  <si>
    <r>
      <t xml:space="preserve"> 60%</t>
    </r>
    <r>
      <rPr>
        <sz val="10"/>
        <rFont val="Arial"/>
        <family val="2"/>
      </rPr>
      <t xml:space="preserve"> or less of Area Median Income.</t>
    </r>
  </si>
  <si>
    <t>Funding Sources:</t>
  </si>
  <si>
    <t>Contractor Profit and Overhead / Hard Construction Costs =</t>
  </si>
  <si>
    <t>Total Construction</t>
  </si>
  <si>
    <t>General Requirements (max 6%)</t>
  </si>
  <si>
    <t>Contractor Profit and Overhead (max 8%)</t>
  </si>
  <si>
    <t>Total Project Development</t>
  </si>
  <si>
    <t>Total Project Development (less site work)</t>
  </si>
  <si>
    <t>Difference</t>
  </si>
  <si>
    <t>Reviewed and approved for submission by:</t>
  </si>
  <si>
    <t>(Company / Firm Name)</t>
  </si>
  <si>
    <t>(Date)</t>
  </si>
  <si>
    <t>(Name &amp; Title)</t>
  </si>
  <si>
    <t>Masonry</t>
  </si>
  <si>
    <t>Metals</t>
  </si>
  <si>
    <t>Insulation</t>
  </si>
  <si>
    <t>HVAC</t>
  </si>
  <si>
    <t>Plumbing</t>
  </si>
  <si>
    <t>Electrical / Lighting</t>
  </si>
  <si>
    <t>Framing / Rough Carpentry</t>
  </si>
  <si>
    <t>Finish / Trim Carpentry</t>
  </si>
  <si>
    <t>Miscellaneous / Other items not included</t>
  </si>
  <si>
    <t xml:space="preserve"> Initial Application</t>
  </si>
  <si>
    <t>Total # of HOME-Assisted Units:</t>
  </si>
  <si>
    <t>HOME-Assisted Units Fixed or Floating?</t>
  </si>
  <si>
    <t>Fixed</t>
  </si>
  <si>
    <t>Floating</t>
  </si>
  <si>
    <t>HUD Utility Schedule Model</t>
  </si>
  <si>
    <t>Mgr/Maint/Security Units:</t>
  </si>
  <si>
    <t>HUD (developments with HUD PBRA)</t>
  </si>
  <si>
    <t>Contractor Contingency</t>
  </si>
  <si>
    <t>Development located within city limits?</t>
  </si>
  <si>
    <t>Space Heating</t>
  </si>
  <si>
    <t>Lighting/Other</t>
  </si>
  <si>
    <t>Air Conditioning</t>
  </si>
  <si>
    <t xml:space="preserve"> Must be 5% or less for NC, 10% or less for A/R</t>
  </si>
  <si>
    <t>Contractor Contingency / Hard Construction Costs =</t>
  </si>
  <si>
    <t>Acquisition/Rehabilitation</t>
  </si>
  <si>
    <t>Duplex</t>
  </si>
  <si>
    <t>Single Family House (Detached)</t>
  </si>
  <si>
    <t>Garden Apartment (2 floors or less)</t>
  </si>
  <si>
    <t>Triplex/Quadplex</t>
  </si>
  <si>
    <t>Townhouse/Rowhouse</t>
  </si>
  <si>
    <t>Detached Clubhouse</t>
  </si>
  <si>
    <t>Project Manager/Staff</t>
  </si>
  <si>
    <t>Estimating/Scheduling</t>
  </si>
  <si>
    <t>Site Signage</t>
  </si>
  <si>
    <t>Temporary Toilets</t>
  </si>
  <si>
    <t>Dumpsters</t>
  </si>
  <si>
    <t>Equipment Rental</t>
  </si>
  <si>
    <t>Permits</t>
  </si>
  <si>
    <t>Engineering</t>
  </si>
  <si>
    <t>Surveying</t>
  </si>
  <si>
    <t>Temporary Utilities</t>
  </si>
  <si>
    <t>Permanent Loan Closing</t>
  </si>
  <si>
    <t>Safety Expenses</t>
  </si>
  <si>
    <t xml:space="preserve">Appraisal </t>
  </si>
  <si>
    <t>Ineligible Accounting Costs</t>
  </si>
  <si>
    <t>Construction Interest</t>
  </si>
  <si>
    <t>Non-Construction Financing Fees</t>
  </si>
  <si>
    <t>Bridge Loan Expenses</t>
  </si>
  <si>
    <t>Ineligible Insurance Costs</t>
  </si>
  <si>
    <t>Land</t>
  </si>
  <si>
    <t>Demolition</t>
  </si>
  <si>
    <t>Rent Up Expenses</t>
  </si>
  <si>
    <t>Prorated Real Estate Legal (Acq/Reh)</t>
  </si>
  <si>
    <t>Ineligible Real Estate Brokerage</t>
  </si>
  <si>
    <t>Commercial Space</t>
  </si>
  <si>
    <t>Acquired Assets</t>
  </si>
  <si>
    <t>Credit Enhancement</t>
  </si>
  <si>
    <t>Ineligible Taxes</t>
  </si>
  <si>
    <t>Soft Cost Contingency</t>
  </si>
  <si>
    <t>Located in an Opportunity Zone?</t>
  </si>
  <si>
    <t xml:space="preserve">Phase I </t>
  </si>
  <si>
    <t>Phase II</t>
  </si>
  <si>
    <t>NEPA</t>
  </si>
  <si>
    <t>Market Study Review</t>
  </si>
  <si>
    <t>Tax Credit Reservation</t>
  </si>
  <si>
    <t>City/County Requirements</t>
  </si>
  <si>
    <t>DOT Requirements</t>
  </si>
  <si>
    <t>Depreciable FF&amp;E</t>
  </si>
  <si>
    <t xml:space="preserve">Plan/Spec/Site Review </t>
  </si>
  <si>
    <t>Application</t>
  </si>
  <si>
    <t>Trailers/Site Office</t>
  </si>
  <si>
    <t>Communication (cell phones, radios)</t>
  </si>
  <si>
    <t>Cleaning (Site)</t>
  </si>
  <si>
    <t>Cleaning (Units)</t>
  </si>
  <si>
    <t>Insurance - Gen Liability</t>
  </si>
  <si>
    <t>Temporary Fencing/SWPPP</t>
  </si>
  <si>
    <t>Insurance - P&amp;P Bonds</t>
  </si>
  <si>
    <t>Insurance - Builder's Risk</t>
  </si>
  <si>
    <t>Non-Construction Consultant Fees</t>
  </si>
  <si>
    <t>Ineligible Transfer Tax</t>
  </si>
  <si>
    <t>Prorated Title and Recording (Acq/Reh)</t>
  </si>
  <si>
    <t>TOTAL DEVT. COST</t>
  </si>
  <si>
    <t>Testing - Concrete</t>
  </si>
  <si>
    <t>Testing - Water/Sewer</t>
  </si>
  <si>
    <t>Testing - Soil</t>
  </si>
  <si>
    <t>Applicant Information:</t>
  </si>
  <si>
    <t>Site Control (Parcel 1):</t>
  </si>
  <si>
    <t>Development Cost Detail:</t>
  </si>
  <si>
    <t>Landscaping</t>
  </si>
  <si>
    <t xml:space="preserve">Group: </t>
  </si>
  <si>
    <t>AL</t>
  </si>
  <si>
    <t>AK</t>
  </si>
  <si>
    <t>AZ</t>
  </si>
  <si>
    <t>AR</t>
  </si>
  <si>
    <t>CA</t>
  </si>
  <si>
    <t>CO</t>
  </si>
  <si>
    <t>CT</t>
  </si>
  <si>
    <t>DE</t>
  </si>
  <si>
    <t>FL</t>
  </si>
  <si>
    <t>GA</t>
  </si>
  <si>
    <t>HI</t>
  </si>
  <si>
    <t>ID</t>
  </si>
  <si>
    <t>IL</t>
  </si>
  <si>
    <t>IN</t>
  </si>
  <si>
    <t>IA</t>
  </si>
  <si>
    <t>KS</t>
  </si>
  <si>
    <t>KY</t>
  </si>
  <si>
    <t>LA</t>
  </si>
  <si>
    <t>ME</t>
  </si>
  <si>
    <t>MD</t>
  </si>
  <si>
    <t>MA</t>
  </si>
  <si>
    <t>MI</t>
  </si>
  <si>
    <t>MN</t>
  </si>
  <si>
    <t>MS</t>
  </si>
  <si>
    <t>MO</t>
  </si>
  <si>
    <t>MT</t>
  </si>
  <si>
    <t>NE</t>
  </si>
  <si>
    <t>NV</t>
  </si>
  <si>
    <t>NH</t>
  </si>
  <si>
    <t>NJ</t>
  </si>
  <si>
    <t>NM</t>
  </si>
  <si>
    <t>NY</t>
  </si>
  <si>
    <t>NC</t>
  </si>
  <si>
    <t>ND</t>
  </si>
  <si>
    <t>OH</t>
  </si>
  <si>
    <t>OK</t>
  </si>
  <si>
    <t>PA</t>
  </si>
  <si>
    <t>RI</t>
  </si>
  <si>
    <t>SD</t>
  </si>
  <si>
    <t>TN</t>
  </si>
  <si>
    <t>TX</t>
  </si>
  <si>
    <t>UT</t>
  </si>
  <si>
    <t>VT</t>
  </si>
  <si>
    <t>VA</t>
  </si>
  <si>
    <t>WA</t>
  </si>
  <si>
    <t>WV</t>
  </si>
  <si>
    <t>WI</t>
  </si>
  <si>
    <t>WY</t>
  </si>
  <si>
    <t>Mississippi</t>
  </si>
  <si>
    <t>Alabama</t>
  </si>
  <si>
    <t>Alaska</t>
  </si>
  <si>
    <t>Arizona</t>
  </si>
  <si>
    <t>Arkansas</t>
  </si>
  <si>
    <t>California</t>
  </si>
  <si>
    <t>Colorado</t>
  </si>
  <si>
    <t>Connecticut</t>
  </si>
  <si>
    <t>Delaware</t>
  </si>
  <si>
    <t>Florida</t>
  </si>
  <si>
    <t>Georgia</t>
  </si>
  <si>
    <t>Hawaii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</si>
  <si>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</si>
  <si>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</si>
  <si>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</si>
  <si>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</si>
  <si>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</si>
  <si>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</si>
  <si>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</si>
  <si>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</si>
  <si>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</si>
  <si>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</si>
  <si>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</si>
  <si>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</si>
  <si>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</si>
  <si>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</si>
  <si>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</si>
  <si>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</si>
  <si>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</si>
  <si>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</si>
  <si>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</si>
  <si>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</si>
  <si>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</si>
  <si>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</si>
  <si>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</si>
  <si>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</si>
  <si>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</si>
  <si>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</si>
  <si>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</si>
  <si>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</si>
  <si>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</si>
  <si>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</si>
  <si>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</si>
  <si>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</si>
  <si>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</si>
  <si>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</si>
  <si>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</si>
  <si>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</si>
  <si>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</si>
  <si>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</si>
  <si>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StateName</t>
  </si>
  <si>
    <t>StA</t>
  </si>
  <si>
    <t>Section</t>
  </si>
  <si>
    <t>Cell</t>
  </si>
  <si>
    <t>Question</t>
  </si>
  <si>
    <t>Ord</t>
  </si>
  <si>
    <t>T</t>
  </si>
  <si>
    <t>Change</t>
  </si>
  <si>
    <t>Top</t>
  </si>
  <si>
    <t>O</t>
  </si>
  <si>
    <t>Site Control</t>
  </si>
  <si>
    <t>Development</t>
  </si>
  <si>
    <t># of years assistance provided:</t>
  </si>
  <si>
    <t>Targeting</t>
  </si>
  <si>
    <t>Square Footage</t>
  </si>
  <si>
    <t>Market Study</t>
  </si>
  <si>
    <t>Utility Allowance</t>
  </si>
  <si>
    <t>Paid By</t>
  </si>
  <si>
    <t>LIU-Income</t>
  </si>
  <si>
    <t>Vacancy%</t>
  </si>
  <si>
    <t>Proforma</t>
  </si>
  <si>
    <t>Other</t>
  </si>
  <si>
    <t>Other Desc</t>
  </si>
  <si>
    <t>Total cost</t>
  </si>
  <si>
    <t>Cost Summary</t>
  </si>
  <si>
    <t>Apply to Development</t>
  </si>
  <si>
    <t>Development Cost Summary</t>
  </si>
  <si>
    <t>Ineligible Costs</t>
  </si>
  <si>
    <t>Almost ALL NOT AVAILABLE</t>
  </si>
  <si>
    <t>Building Information</t>
  </si>
  <si>
    <t>Adaptive Reuse</t>
  </si>
  <si>
    <t>Total # of Low-Income Units:</t>
  </si>
  <si>
    <t>Management Entity:</t>
  </si>
  <si>
    <t>Consultant:</t>
  </si>
  <si>
    <t>Tax Attorney:</t>
  </si>
  <si>
    <t>Architect Company:</t>
  </si>
  <si>
    <t>General Contractor:</t>
  </si>
  <si>
    <t>Is there currently any project-based rental assistance on the development?</t>
  </si>
  <si>
    <t>Section 8 vouchers or certificates</t>
  </si>
  <si>
    <t>ID HUD type:</t>
  </si>
  <si>
    <t>RDA rental assistance</t>
  </si>
  <si>
    <t>If yes, how many units have project-based rental assistance?</t>
  </si>
  <si>
    <t>Existing Structures</t>
  </si>
  <si>
    <t>Subtotals</t>
  </si>
  <si>
    <t>On-Site Improvements</t>
  </si>
  <si>
    <t>Contractor Profit</t>
  </si>
  <si>
    <t>Contractor Overhead</t>
  </si>
  <si>
    <t>Tap Fees</t>
  </si>
  <si>
    <t>Impact Fees</t>
  </si>
  <si>
    <t>Bond Premium</t>
  </si>
  <si>
    <t>Tax Opinion</t>
  </si>
  <si>
    <t>Developer Fee</t>
  </si>
  <si>
    <t>Operating Reserve</t>
  </si>
  <si>
    <t>Expected Total Syndication Proceeds:</t>
  </si>
  <si>
    <t>a) Newly constructed and federally subsidized</t>
  </si>
  <si>
    <t>b) Newly constructed and not federally subsidized</t>
  </si>
  <si>
    <t>c) Existing building</t>
  </si>
  <si>
    <t>d) Section 42(e) rehabilitation expenditures federally subsidized</t>
  </si>
  <si>
    <t>e) Section 42(e) rehabilitation expenditures not federally subsidized</t>
  </si>
  <si>
    <t>f) Not federally subsidized by reason of 40-50 rule under Sec. 42(i)(2)(E)</t>
  </si>
  <si>
    <t>g) Allocation counting toward the 10% nonprofit requirement under Sec. 42(h)(5)</t>
  </si>
  <si>
    <t>Total Development Cost</t>
  </si>
  <si>
    <t>Less Cost of Land</t>
  </si>
  <si>
    <t>Less Portion of Federal Grant used to Finance</t>
  </si>
  <si>
    <t>* Less Ineligible Costs (itemize on pg. 14)</t>
  </si>
  <si>
    <t>Less Amount of Non-qualified Nonrecourse Financing</t>
  </si>
  <si>
    <t>Less Nonpaying Excess Portion of Higher Quality</t>
  </si>
  <si>
    <t>Less Historic Tax Credits (Residential Only)</t>
  </si>
  <si>
    <t>Total Eligible Basis</t>
  </si>
  <si>
    <t>Multiplied by Applicable Fraction</t>
  </si>
  <si>
    <t>QCT or DDA (basis boost)</t>
  </si>
  <si>
    <t>Total Qualified Basis</t>
  </si>
  <si>
    <t>N/A</t>
  </si>
  <si>
    <t>Created prior to "push"</t>
  </si>
  <si>
    <t>Text</t>
  </si>
  <si>
    <t>Rental Analysis</t>
  </si>
  <si>
    <t>InEmp</t>
  </si>
  <si>
    <t>Issue</t>
  </si>
  <si>
    <t>Custom-Yes</t>
  </si>
  <si>
    <t>Purchase Contract</t>
  </si>
  <si>
    <t>Notes</t>
  </si>
  <si>
    <t>Contacts</t>
  </si>
  <si>
    <t>Development Costs</t>
  </si>
  <si>
    <t>Tab 1</t>
  </si>
  <si>
    <t>General</t>
  </si>
  <si>
    <t>HOME</t>
  </si>
  <si>
    <t>Y/N</t>
  </si>
  <si>
    <t>Acres:</t>
  </si>
  <si>
    <t>Control:</t>
  </si>
  <si>
    <t>Tab 6</t>
  </si>
  <si>
    <t>Utility Allowance Source</t>
  </si>
  <si>
    <t>Utilities Paid By</t>
  </si>
  <si>
    <t>Development Paid</t>
  </si>
  <si>
    <t>Tenant Paid</t>
  </si>
  <si>
    <t>Natural Gas</t>
  </si>
  <si>
    <t>Heating</t>
  </si>
  <si>
    <t>5-BR</t>
  </si>
  <si>
    <t>Baths</t>
  </si>
  <si>
    <t>Beds</t>
  </si>
  <si>
    <t>Gross Rent</t>
  </si>
  <si>
    <t>% AMGI</t>
  </si>
  <si>
    <t>Tab 7</t>
  </si>
  <si>
    <t>HOME Assisted</t>
  </si>
  <si>
    <t>LIHTC Assisted</t>
  </si>
  <si>
    <t>Market Rate</t>
  </si>
  <si>
    <t>Section 8 Assisted</t>
  </si>
  <si>
    <t>Unit Restriction Type</t>
  </si>
  <si>
    <t>LI</t>
  </si>
  <si>
    <t>MR</t>
  </si>
  <si>
    <t>Advertising</t>
  </si>
  <si>
    <t>Legal</t>
  </si>
  <si>
    <t>Management Fees</t>
  </si>
  <si>
    <t>Management Payroll</t>
  </si>
  <si>
    <t>Annual Compliance Fees</t>
  </si>
  <si>
    <t>Office Supplies</t>
  </si>
  <si>
    <t>Management Payroll Taxes</t>
  </si>
  <si>
    <t>Licenses and Permits</t>
  </si>
  <si>
    <t>Fuel</t>
  </si>
  <si>
    <t>Electrical</t>
  </si>
  <si>
    <t>Water and Sewer</t>
  </si>
  <si>
    <t>Natural gas</t>
  </si>
  <si>
    <t>Extermination</t>
  </si>
  <si>
    <t>Maintenance Payroll Taxes</t>
  </si>
  <si>
    <t>Decorating</t>
  </si>
  <si>
    <t>Maintenance Payroll</t>
  </si>
  <si>
    <t>Fixed Expenses</t>
  </si>
  <si>
    <t>Replacement Reserves</t>
  </si>
  <si>
    <t>Capital Replacement Reserves</t>
  </si>
  <si>
    <t>Demolition Clearance</t>
  </si>
  <si>
    <t>Improvements</t>
  </si>
  <si>
    <t>Accessory Structures</t>
  </si>
  <si>
    <t>Architect Fee Design</t>
  </si>
  <si>
    <t>Architect Fee Construction Supervision</t>
  </si>
  <si>
    <t>Engineering Fees</t>
  </si>
  <si>
    <t>Survey</t>
  </si>
  <si>
    <t>Real Estate Attorney Fees</t>
  </si>
  <si>
    <t>Tax Attorney Fees</t>
  </si>
  <si>
    <t>Accountant</t>
  </si>
  <si>
    <t>Green Certification</t>
  </si>
  <si>
    <t>Professional Fees</t>
  </si>
  <si>
    <t xml:space="preserve">Construction Loan Origination Fee </t>
  </si>
  <si>
    <t>Construction Loan Interest Paid</t>
  </si>
  <si>
    <t>Construction Loan Legal Fees</t>
  </si>
  <si>
    <t>Construction Loan Credit Report</t>
  </si>
  <si>
    <t xml:space="preserve">Constructions Loan Title &amp; Recording Costs </t>
  </si>
  <si>
    <t>Inspection Fees</t>
  </si>
  <si>
    <t xml:space="preserve">Other Interim Financing Costs </t>
  </si>
  <si>
    <t xml:space="preserve">Construction Insurance </t>
  </si>
  <si>
    <t xml:space="preserve">Performance Bond Premium </t>
  </si>
  <si>
    <t xml:space="preserve">Construction Period Taxes </t>
  </si>
  <si>
    <t>Tap Fees and Impact Fees</t>
  </si>
  <si>
    <t>Permitting Fees</t>
  </si>
  <si>
    <t xml:space="preserve">Other Construction Interim </t>
  </si>
  <si>
    <t>Construction Interim Costs</t>
  </si>
  <si>
    <t xml:space="preserve">Credit Enhancement </t>
  </si>
  <si>
    <t>Permanent Loan Title &amp; Recording</t>
  </si>
  <si>
    <t>Counsels Fee</t>
  </si>
  <si>
    <t>Lenders Counsel Fee</t>
  </si>
  <si>
    <t>Appraisal Fees</t>
  </si>
  <si>
    <t xml:space="preserve">Credit Report </t>
  </si>
  <si>
    <t>Mortgage Broker Fees</t>
  </si>
  <si>
    <t>Underwriter Discount</t>
  </si>
  <si>
    <t>Feasibility Study</t>
  </si>
  <si>
    <t>Tax Credit Fees</t>
  </si>
  <si>
    <t>Compliance Fees</t>
  </si>
  <si>
    <t>Cost Certification</t>
  </si>
  <si>
    <t>Tenant Relocation Costs</t>
  </si>
  <si>
    <t>Soil Testing</t>
  </si>
  <si>
    <t>Physical Needs Assessment</t>
  </si>
  <si>
    <t>Marketing</t>
  </si>
  <si>
    <t>Organizational Expenses</t>
  </si>
  <si>
    <t>Bridge Loan Fees</t>
  </si>
  <si>
    <t>Syndication Fees</t>
  </si>
  <si>
    <t>Developer Overhead</t>
  </si>
  <si>
    <t>Project Consultant Fee</t>
  </si>
  <si>
    <t>Developer Fees</t>
  </si>
  <si>
    <t>Project Reserves</t>
  </si>
  <si>
    <t>Boolean</t>
  </si>
  <si>
    <t>Control Type</t>
  </si>
  <si>
    <t>Changed</t>
  </si>
  <si>
    <t>Corrected</t>
  </si>
  <si>
    <t>Number</t>
  </si>
  <si>
    <t>Auto</t>
  </si>
  <si>
    <t>Autocalculated</t>
  </si>
  <si>
    <t>For Centroid-Latitude</t>
  </si>
  <si>
    <t>For Centroid-Longitude</t>
  </si>
  <si>
    <t xml:space="preserve">Permanent Loan Origination Fee </t>
  </si>
  <si>
    <t>Other Construction Costs (10-A)</t>
  </si>
  <si>
    <t>General Requirements (10-G)</t>
  </si>
  <si>
    <t>Environmental Study (10-A)</t>
  </si>
  <si>
    <t>Off-Site Improvements (10-A)</t>
  </si>
  <si>
    <t>Other Non-Hard Construction Costs*</t>
  </si>
  <si>
    <t>Other Hard Construction Costs**</t>
  </si>
  <si>
    <t>Decimal</t>
  </si>
  <si>
    <t>DataType</t>
  </si>
  <si>
    <t>Project Information</t>
  </si>
  <si>
    <t>Rental Assistance</t>
  </si>
  <si>
    <t>Project Name and Address</t>
  </si>
  <si>
    <t>HOME Program Information</t>
  </si>
  <si>
    <t>Development Team</t>
  </si>
  <si>
    <t>Set-Aside Election</t>
  </si>
  <si>
    <t>HUD Someone</t>
  </si>
  <si>
    <t>EMPSection</t>
  </si>
  <si>
    <t>Conversion</t>
  </si>
  <si>
    <t>Known Issue</t>
  </si>
  <si>
    <t>Manager</t>
  </si>
  <si>
    <t>803-555-1111</t>
  </si>
  <si>
    <t>Consultant</t>
  </si>
  <si>
    <t>803-555-2222</t>
  </si>
  <si>
    <t>TaxAtt</t>
  </si>
  <si>
    <t>803-555-3333</t>
  </si>
  <si>
    <t>Architect</t>
  </si>
  <si>
    <t>803-555-4444</t>
  </si>
  <si>
    <t>GC</t>
  </si>
  <si>
    <t>803-555-5555</t>
  </si>
  <si>
    <t>Con</t>
  </si>
  <si>
    <t>Arc</t>
  </si>
  <si>
    <t>Building Acquisition</t>
  </si>
  <si>
    <t>Foundation Type</t>
  </si>
  <si>
    <t>Federal</t>
  </si>
  <si>
    <t>Conventional</t>
  </si>
  <si>
    <t>Local Government</t>
  </si>
  <si>
    <t>Tab 9</t>
  </si>
  <si>
    <t>Finance Type</t>
  </si>
  <si>
    <t>Description</t>
  </si>
  <si>
    <t>Emphasys</t>
  </si>
  <si>
    <t>Loan, Forgivable</t>
  </si>
  <si>
    <t>Converting</t>
  </si>
  <si>
    <t>Development Number</t>
  </si>
  <si>
    <t>SC-21001</t>
  </si>
  <si>
    <t>General Version</t>
  </si>
  <si>
    <t>Paste123-Mapping</t>
  </si>
  <si>
    <t>Acq/Rehab</t>
  </si>
  <si>
    <t>Number of Buildings</t>
  </si>
  <si>
    <t>Worked</t>
  </si>
  <si>
    <t>Repairs</t>
  </si>
  <si>
    <t>State Government</t>
  </si>
  <si>
    <t>Energy Star?</t>
  </si>
  <si>
    <t>Permanent Financing Sources</t>
  </si>
  <si>
    <t>Code</t>
  </si>
  <si>
    <t>F1.8 W1.14</t>
  </si>
  <si>
    <t>OMG</t>
  </si>
  <si>
    <t>Base Amount</t>
  </si>
  <si>
    <t>Source of Utility Allowance</t>
  </si>
  <si>
    <t>Unit Type 1</t>
  </si>
  <si>
    <t>Unit Type 2</t>
  </si>
  <si>
    <t>Additional Monthly Income Per Unit</t>
  </si>
  <si>
    <t>Unit 1st Type</t>
  </si>
  <si>
    <t>Unit 2nd Type</t>
  </si>
  <si>
    <t>State Tax Credit</t>
  </si>
  <si>
    <t xml:space="preserve"> Income averaging option as defined in Section 42(g)(1)(C) of the Internal Revenue Code.</t>
  </si>
  <si>
    <t>F-1.9-12 W-1.15</t>
  </si>
  <si>
    <t>Nope</t>
  </si>
  <si>
    <t>Work/Fail</t>
  </si>
  <si>
    <t>F1.1</t>
  </si>
  <si>
    <t>F1.13</t>
  </si>
  <si>
    <t>W1.12</t>
  </si>
  <si>
    <t>W1.13</t>
  </si>
  <si>
    <t>W1.14</t>
  </si>
  <si>
    <t>SC-21002</t>
  </si>
  <si>
    <t>220.01</t>
  </si>
  <si>
    <t>4</t>
  </si>
  <si>
    <t>Architect@test.com</t>
  </si>
  <si>
    <t>Consultant@test.com</t>
  </si>
  <si>
    <t>GC@test.com</t>
  </si>
  <si>
    <t>4345353</t>
  </si>
  <si>
    <t>42445354</t>
  </si>
  <si>
    <t>23</t>
  </si>
  <si>
    <t>12</t>
  </si>
  <si>
    <t>1.2</t>
  </si>
  <si>
    <t xml:space="preserve">Expected Total Syndication Proceeds: </t>
  </si>
  <si>
    <t xml:space="preserve">Anticipated Annual Federal Tax Credit Amount: </t>
  </si>
  <si>
    <t xml:space="preserve">Syndication Value Per Federal Tax Credit Dollar: </t>
  </si>
  <si>
    <t xml:space="preserve">State Anticipated Annual State Tax Credit Amount: </t>
  </si>
  <si>
    <t xml:space="preserve">Syndication Value Per State Tax Credit Dollar: </t>
  </si>
  <si>
    <t>Syndicator:</t>
  </si>
  <si>
    <t xml:space="preserve"> Name of Fund:</t>
  </si>
  <si>
    <t xml:space="preserve"> Syndicator:</t>
  </si>
  <si>
    <t>Federal Tax Credit Syndicator Information:</t>
  </si>
  <si>
    <t>State Tax Credit Syndicator Information:</t>
  </si>
  <si>
    <t>Ttl Beds</t>
  </si>
  <si>
    <t>Ttl SqFt</t>
  </si>
  <si>
    <t>Ttl Inc</t>
  </si>
  <si>
    <t>Maximum Allowable Rent</t>
  </si>
  <si>
    <t>Assistance Type</t>
  </si>
  <si>
    <t>Total Annual Income =</t>
  </si>
  <si>
    <t>Longitude:</t>
  </si>
  <si>
    <r>
      <t xml:space="preserve">Coordinates for development </t>
    </r>
    <r>
      <rPr>
        <b/>
        <sz val="10"/>
        <rFont val="Arial"/>
        <family val="2"/>
      </rPr>
      <t>centroid</t>
    </r>
    <r>
      <rPr>
        <sz val="10"/>
        <rFont val="Arial"/>
        <family val="2"/>
      </rPr>
      <t xml:space="preserve"> to the 5th decimal place:</t>
    </r>
  </si>
  <si>
    <t>Latitude:</t>
  </si>
  <si>
    <t>Application Type</t>
  </si>
  <si>
    <t>Construction Type</t>
  </si>
  <si>
    <t>Development Targeting</t>
  </si>
  <si>
    <r>
      <t>The Authority will allow the applicant to petition the Authority on the fifth anniversary date of the placed-in-service date and every five years thereafter, to waive the special targeting of 50% of median income and increase the targeting to 60% of median income (provided the owner/applicant chose the 40/60 election) if (a) the development has had at least a two year history of vacancies averaging at least 20% which can be evidenced to the Authority through project audits and/or (b) the Applicant can demonstrate that other conditions exist which threaten the economic viability of the development.</t>
    </r>
    <r>
      <rPr>
        <b/>
        <sz val="10"/>
        <rFont val="Arial"/>
        <family val="2"/>
      </rPr>
      <t xml:space="preserve"> The Authority may grant or refuse any waiver requested in its sole discretion.</t>
    </r>
  </si>
  <si>
    <t>Unit Details and Proposed Development Income:</t>
  </si>
  <si>
    <t>Market Study Findings</t>
  </si>
  <si>
    <t>Total Residential Sqft =</t>
  </si>
  <si>
    <t>Total MR Units =</t>
  </si>
  <si>
    <t>Total Common Sqft:</t>
  </si>
  <si>
    <t>Total Non-Heated Sqft:</t>
  </si>
  <si>
    <t>LI Unit Percentage =</t>
  </si>
  <si>
    <t>Total LI Sqft =</t>
  </si>
  <si>
    <t>Total MR Sqft =</t>
  </si>
  <si>
    <t>LI Sqft Percentage =</t>
  </si>
  <si>
    <t>Total Development Sqft =</t>
  </si>
  <si>
    <t>Concrete</t>
  </si>
  <si>
    <t>Roofing &amp; Gutters</t>
  </si>
  <si>
    <t>Siding / Soffit / Fascia</t>
  </si>
  <si>
    <t>Doors &amp; Windows</t>
  </si>
  <si>
    <t>Drywall / Acoustics/Paint</t>
  </si>
  <si>
    <t>Flooring &amp; Tile</t>
  </si>
  <si>
    <t>Low Voltage Systems</t>
  </si>
  <si>
    <t>Landscaping &amp; Amenities</t>
  </si>
  <si>
    <t>Hardware &amp; Accessories</t>
  </si>
  <si>
    <t>Cabinets &amp; Appliances</t>
  </si>
  <si>
    <t>Elevators/Lifts</t>
  </si>
  <si>
    <t>Y</t>
  </si>
  <si>
    <t>N</t>
  </si>
  <si>
    <t>Purchase Option</t>
  </si>
  <si>
    <t>Land Lease/Option</t>
  </si>
  <si>
    <t>(Signature)</t>
  </si>
  <si>
    <t>If Land Lease, how much annual debt?</t>
  </si>
  <si>
    <t>Other - Identified</t>
  </si>
  <si>
    <t>Contacts-Yes</t>
  </si>
  <si>
    <t>Seller Information</t>
  </si>
  <si>
    <t>Ownership Information</t>
  </si>
  <si>
    <t>Project Features</t>
  </si>
  <si>
    <t>Other-Description (Static)</t>
  </si>
  <si>
    <t>Unmappable</t>
  </si>
  <si>
    <t>Locked</t>
  </si>
  <si>
    <t>Tab5</t>
  </si>
  <si>
    <t>Acquired From</t>
  </si>
  <si>
    <t>Related Party</t>
  </si>
  <si>
    <t>Unrelated Party</t>
  </si>
  <si>
    <t>Basis</t>
  </si>
  <si>
    <t>Buyer's Basis</t>
  </si>
  <si>
    <t>Seller's Basis</t>
  </si>
  <si>
    <t>Unit Detail and Income</t>
  </si>
  <si>
    <t>Needs to be replaced</t>
  </si>
  <si>
    <t>Calculated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</si>
  <si>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</si>
  <si>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</si>
  <si>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</si>
  <si>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</si>
  <si>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</si>
  <si>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</si>
  <si>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</si>
  <si>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</si>
  <si>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</si>
  <si>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</si>
  <si>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</si>
  <si>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</si>
  <si>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</si>
  <si>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</si>
  <si>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</si>
  <si>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</si>
  <si>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</si>
  <si>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</si>
  <si>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</si>
  <si>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</si>
  <si>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7-A</t>
  </si>
  <si>
    <t>Other Expense Detail and Rationale</t>
  </si>
  <si>
    <t>9-A</t>
  </si>
  <si>
    <t>9-G</t>
  </si>
  <si>
    <t>Ttl</t>
  </si>
  <si>
    <t>Contacts - Yes</t>
  </si>
  <si>
    <t>BIN#</t>
  </si>
  <si>
    <t>Count</t>
  </si>
  <si>
    <t>Data points that are unmappable</t>
  </si>
  <si>
    <t>Subtotal for data points that are in Empahsys and mappable, including contacts</t>
  </si>
  <si>
    <t>Total Data Points=</t>
  </si>
  <si>
    <t>These don't count</t>
  </si>
  <si>
    <t>Reserves</t>
  </si>
  <si>
    <t>Possibly</t>
  </si>
  <si>
    <t>Permanent Financing Commitments</t>
  </si>
  <si>
    <t>$</t>
  </si>
  <si>
    <t>ADS</t>
  </si>
  <si>
    <t>All</t>
  </si>
  <si>
    <t>Contruction Financing</t>
  </si>
  <si>
    <t>Contruction Interim</t>
  </si>
  <si>
    <t>g</t>
  </si>
  <si>
    <t>What's the effective date of the maximum allowable rents?</t>
  </si>
  <si>
    <t>LIHTC:</t>
  </si>
  <si>
    <t>HOME:</t>
  </si>
  <si>
    <t>Federal Tax Credit Equity</t>
  </si>
  <si>
    <t>State Tax Credit Equity</t>
  </si>
  <si>
    <t>Operating Reserves</t>
  </si>
  <si>
    <t>Apartment</t>
  </si>
  <si>
    <t>Single Family</t>
  </si>
  <si>
    <t>Detached</t>
  </si>
  <si>
    <t>Mobile Home</t>
  </si>
  <si>
    <t>Unit Utility Type</t>
  </si>
  <si>
    <t>Lowrise</t>
  </si>
  <si>
    <t>Local</t>
  </si>
  <si>
    <t>SC Housing</t>
  </si>
  <si>
    <t>TEB Type</t>
  </si>
  <si>
    <t>Tab 10</t>
  </si>
  <si>
    <t>DevType1</t>
  </si>
  <si>
    <t>Homeless</t>
  </si>
  <si>
    <t>Developmentally or Physically Disabled</t>
  </si>
  <si>
    <t>Older Persons (ages 55+)</t>
  </si>
  <si>
    <t>Persons with Mental Illness</t>
  </si>
  <si>
    <t>Persons with HIV / AIDS</t>
  </si>
  <si>
    <t>DevType2</t>
  </si>
  <si>
    <t>24 Units or Less (Rehab Only)</t>
  </si>
  <si>
    <t>100% Duplex</t>
  </si>
  <si>
    <t>100% Detached Single Family</t>
  </si>
  <si>
    <t>Tax Exempt Bond Information:</t>
  </si>
  <si>
    <t>Initial Application Information (Bond amount is updated at placed in service):</t>
  </si>
  <si>
    <t xml:space="preserve"> State Tax Credits</t>
  </si>
  <si>
    <t>Tab 11</t>
  </si>
  <si>
    <t>Offering</t>
  </si>
  <si>
    <t>Investors</t>
  </si>
  <si>
    <t xml:space="preserve">  Y/N</t>
  </si>
  <si>
    <t xml:space="preserve">The credentials of the preparer of the construction cost addendum must be submitted with the application. </t>
  </si>
  <si>
    <t>Construction Cost Addendum Certification:  I certify that to the best of my knowledge all known relevant factors affecting the cost of construction have been taken into consideration in the preparation of this construction cost addendum. I have been provided a copy of the 2024 Qualified Allocation Plan and the estimated costs necessary to build the project in accordance with the Development Design Criteria have been incorporated into the addendum. I have been provided and have reviewed the plans and specifications.  I have been provided and have reviewed the geotechnical reports and the estimated costs for all recommendations have been incorporated into the addendum.  If applicable, I have been provided and have reviewed the asbestos and/or lead-based paint assessment reports and taken into consideration the estimated costs necessary to remediate and/or abate these materials in accordance with federal and state regulations. If applicable, I have also taken into consideration the costs necessary to build the project in accordance with the sustainable building certification selected by the project owner.</t>
  </si>
  <si>
    <t>Aiken</t>
  </si>
  <si>
    <t>Abbeville</t>
  </si>
  <si>
    <t>Anderson</t>
  </si>
  <si>
    <t>Allendale</t>
  </si>
  <si>
    <t>Beaufort</t>
  </si>
  <si>
    <t>Bamberg</t>
  </si>
  <si>
    <t>Berkeley</t>
  </si>
  <si>
    <t>Barnwell</t>
  </si>
  <si>
    <t>Charleston</t>
  </si>
  <si>
    <t>Calhoun</t>
  </si>
  <si>
    <t>Dorchester</t>
  </si>
  <si>
    <t>Cherokee</t>
  </si>
  <si>
    <t>Georgetown</t>
  </si>
  <si>
    <t>Chester</t>
  </si>
  <si>
    <t>Greenville</t>
  </si>
  <si>
    <t>Chesterfield</t>
  </si>
  <si>
    <t>Horry</t>
  </si>
  <si>
    <t>Clarendon</t>
  </si>
  <si>
    <t>Richland</t>
  </si>
  <si>
    <t>Jasper</t>
  </si>
  <si>
    <t>Colleton</t>
  </si>
  <si>
    <t>Lancaster</t>
  </si>
  <si>
    <t>Darlington</t>
  </si>
  <si>
    <t>Lexington</t>
  </si>
  <si>
    <t>Dillon</t>
  </si>
  <si>
    <t>Edgefield</t>
  </si>
  <si>
    <t>Spartanburg</t>
  </si>
  <si>
    <t>Fairfield</t>
  </si>
  <si>
    <t>York</t>
  </si>
  <si>
    <t>Florence</t>
  </si>
  <si>
    <t>Greenwood</t>
  </si>
  <si>
    <t>Hampton</t>
  </si>
  <si>
    <t>Kershaw</t>
  </si>
  <si>
    <t>Laurens</t>
  </si>
  <si>
    <t>Lee</t>
  </si>
  <si>
    <t>Marlboro</t>
  </si>
  <si>
    <t>Marion</t>
  </si>
  <si>
    <t>McCormick</t>
  </si>
  <si>
    <t>Newberry</t>
  </si>
  <si>
    <t>Oconee</t>
  </si>
  <si>
    <t>Orangeburg</t>
  </si>
  <si>
    <t>Pickens</t>
  </si>
  <si>
    <t>Saluda</t>
  </si>
  <si>
    <t>Sumter</t>
  </si>
  <si>
    <t>Union</t>
  </si>
  <si>
    <t>Williamsburg</t>
  </si>
  <si>
    <t>Proposed Monthly Rent</t>
  </si>
  <si>
    <t>Single Family Attached</t>
  </si>
  <si>
    <t>Single Family Detached</t>
  </si>
  <si>
    <t>Lowrise Apartment (2-4 units)</t>
  </si>
  <si>
    <t>Larger Apartment Bldgs. (5+ units)</t>
  </si>
  <si>
    <t>Manufactured Home</t>
  </si>
  <si>
    <t>Bottled Gas</t>
  </si>
  <si>
    <t>Electric Resistence</t>
  </si>
  <si>
    <t>Fuel Oil</t>
  </si>
  <si>
    <t>Electric</t>
  </si>
  <si>
    <t>Other Electric</t>
  </si>
  <si>
    <t>Water Heating</t>
  </si>
  <si>
    <t>Tab 3</t>
  </si>
  <si>
    <t>Debt Service</t>
  </si>
  <si>
    <t>Term</t>
  </si>
  <si>
    <t>General Requirements</t>
  </si>
  <si>
    <t>Off-Site Improvements</t>
  </si>
  <si>
    <t>Environmental Study</t>
  </si>
  <si>
    <t>COLUMN TOTALS</t>
  </si>
  <si>
    <t>TOTAL DEVELOPMENT COST</t>
  </si>
  <si>
    <t>TOTAL INELIGIBLE COSTS</t>
  </si>
  <si>
    <t>TOTAL ELIGIBLE BASIS</t>
  </si>
  <si>
    <t>Furniture, Fixtures, &amp; Equipment</t>
  </si>
  <si>
    <t>Other (Specify)</t>
  </si>
  <si>
    <t>Attorney / Legal Fees</t>
  </si>
  <si>
    <t xml:space="preserve">Summary of Const Cost Addm. </t>
  </si>
  <si>
    <t>Rent-Up Expenses</t>
  </si>
  <si>
    <t>SC Housing Application Fee</t>
  </si>
  <si>
    <t>SC Housing Market Study</t>
  </si>
  <si>
    <t>SC Housing Plan/Spec/Site Review</t>
  </si>
  <si>
    <r>
      <t xml:space="preserve">4% Basis (30%) - </t>
    </r>
    <r>
      <rPr>
        <b/>
        <i/>
        <sz val="10"/>
        <rFont val="Arial"/>
        <family val="2"/>
      </rPr>
      <t>Acquisition</t>
    </r>
  </si>
  <si>
    <r>
      <rPr>
        <b/>
        <sz val="10"/>
        <rFont val="Arial"/>
        <family val="2"/>
      </rPr>
      <t xml:space="preserve">Attach a copy of the commitment letter, </t>
    </r>
    <r>
      <rPr>
        <sz val="10"/>
        <rFont val="Arial"/>
        <family val="2"/>
      </rPr>
      <t>indicating the specific amount and purpose of its funding behind the appropriate Tab in the Application package.</t>
    </r>
  </si>
  <si>
    <t>Section 1 - Tax Credit Funding, Deferred Developer Fees, and Equity</t>
  </si>
  <si>
    <t>Source Name</t>
  </si>
  <si>
    <t>Amount</t>
  </si>
  <si>
    <t>Equity Factor</t>
  </si>
  <si>
    <t>Deferred Developer Fee</t>
  </si>
  <si>
    <t>Section 2 - Permanent Financing (Not Contruction or Bridge Loans)</t>
  </si>
  <si>
    <t>Lender Name</t>
  </si>
  <si>
    <t>Amort</t>
  </si>
  <si>
    <t>Financing Source</t>
  </si>
  <si>
    <t>Financing Type</t>
  </si>
  <si>
    <t>Lien Position</t>
  </si>
  <si>
    <t>Section 1 &amp; 2 Total =</t>
  </si>
  <si>
    <t>This amount will be used to match development costs.</t>
  </si>
  <si>
    <t>Section 2 Total=</t>
  </si>
  <si>
    <t xml:space="preserve"> Section 1 Total=</t>
  </si>
  <si>
    <t>Section 3 - Construction Loans and Bridge Financing</t>
  </si>
  <si>
    <t>Section 3 Subtotal=</t>
  </si>
  <si>
    <r>
      <t xml:space="preserve">QCT </t>
    </r>
    <r>
      <rPr>
        <sz val="10"/>
        <rFont val="Arial"/>
        <family val="2"/>
      </rPr>
      <t xml:space="preserve">or </t>
    </r>
    <r>
      <rPr>
        <b/>
        <sz val="10"/>
        <rFont val="Arial"/>
        <family val="2"/>
      </rPr>
      <t>DDA</t>
    </r>
    <r>
      <rPr>
        <sz val="10"/>
        <rFont val="Arial"/>
        <family val="2"/>
      </rPr>
      <t xml:space="preserve"> (basis boost)</t>
    </r>
  </si>
  <si>
    <t xml:space="preserve">Construction Loan Title &amp; Recording Costs </t>
  </si>
  <si>
    <t>Less Ineligible Costs</t>
  </si>
  <si>
    <t>DESCRIPTION OF WORK</t>
  </si>
  <si>
    <t>WORK COMPLETED</t>
  </si>
  <si>
    <t>BALANCE TO FINISH (C-G)</t>
  </si>
  <si>
    <t>AIA Document G702</t>
  </si>
  <si>
    <t>COMPLETION % (G/C)</t>
  </si>
  <si>
    <t>THIS APPLICATION</t>
  </si>
  <si>
    <t>ITEM</t>
  </si>
  <si>
    <t>NO.</t>
  </si>
  <si>
    <t>SCHEDULED</t>
  </si>
  <si>
    <t>VALUE</t>
  </si>
  <si>
    <t>PREVIOUS</t>
  </si>
  <si>
    <t>APPLICATIONS</t>
  </si>
  <si>
    <t>WORK</t>
  </si>
  <si>
    <t>IN PLACE</t>
  </si>
  <si>
    <t>STORED</t>
  </si>
  <si>
    <t>(NOT IN D OR E)</t>
  </si>
  <si>
    <t>AND STORED</t>
  </si>
  <si>
    <t>TO DATE</t>
  </si>
  <si>
    <t>(D+E+F)</t>
  </si>
  <si>
    <t>COMPLETED</t>
  </si>
  <si>
    <t>&lt;--- to be completed by an Estimator, Contractor, Architect, or Engineer</t>
  </si>
  <si>
    <t>Other Hard Construction Costs</t>
  </si>
  <si>
    <t>Electric Heat Pump</t>
  </si>
  <si>
    <t>EMP</t>
  </si>
  <si>
    <t>SC Housing Bond Issuance (0.75%)</t>
  </si>
  <si>
    <r>
      <t xml:space="preserve">4% (30%) / 9% (70%) -     </t>
    </r>
    <r>
      <rPr>
        <b/>
        <i/>
        <sz val="10"/>
        <rFont val="Arial"/>
        <family val="2"/>
      </rPr>
      <t>New / Rehab</t>
    </r>
    <r>
      <rPr>
        <i/>
        <sz val="10"/>
        <rFont val="Arial"/>
        <family val="2"/>
      </rPr>
      <t>.</t>
    </r>
  </si>
  <si>
    <t>Equity Provider</t>
  </si>
  <si>
    <t>Counties</t>
  </si>
  <si>
    <t>Tab 4</t>
  </si>
  <si>
    <t>Engineered Energy Consumption Model</t>
  </si>
  <si>
    <t>Common Use</t>
  </si>
  <si>
    <t>Construction Cost Addendum</t>
  </si>
  <si>
    <t>Contingency (max 5% NC / 10% Acq/Rehab/Reuse)</t>
  </si>
  <si>
    <t>USDA Eligible Area?</t>
  </si>
  <si>
    <t>Search Here</t>
  </si>
  <si>
    <t>2026 QAP (Qualified Allocation Plan)</t>
  </si>
  <si>
    <t>For Year: 2026</t>
  </si>
  <si>
    <t xml:space="preserve"> 4% TEB Preliminary Application</t>
  </si>
  <si>
    <t>Acq/Rehabilitation</t>
  </si>
  <si>
    <t xml:space="preserve"> # Elderly Persons (62+) Units</t>
  </si>
  <si>
    <t xml:space="preserve"> # Older Persons (55+) Units</t>
  </si>
  <si>
    <t xml:space="preserve"> # Designed for Families Units</t>
  </si>
  <si>
    <t>Development Information:</t>
  </si>
  <si>
    <t>This column will be the reference for annual rental income calculation Tab 7 for LI and/or MR units.</t>
  </si>
  <si>
    <t>SC Housing Financial Advisor Fee (0.10%)</t>
  </si>
  <si>
    <t>Designation</t>
  </si>
  <si>
    <t>State</t>
  </si>
  <si>
    <t>Historic Tax Credit</t>
  </si>
  <si>
    <t>Certified Historic Structure Credit</t>
  </si>
  <si>
    <t>Textile Rehabilitation Credit</t>
  </si>
  <si>
    <t>Abandoned Building Credit</t>
  </si>
  <si>
    <t>Brownfields Cleanup Credit</t>
  </si>
  <si>
    <t>TMS #:</t>
  </si>
  <si>
    <t>Reinvestment Income</t>
  </si>
  <si>
    <t>Developer Name:</t>
  </si>
  <si>
    <t>Amount of Bond Request:</t>
  </si>
  <si>
    <t>Tax-Exempt Bond Percentage:</t>
  </si>
  <si>
    <t>Site Information</t>
  </si>
  <si>
    <t>Site Control (Parcel 2):</t>
  </si>
  <si>
    <t>Site Control (Parcel 3):</t>
  </si>
  <si>
    <t>Site Control (Parcel 4):</t>
  </si>
  <si>
    <t>Phone:</t>
  </si>
  <si>
    <t>Fax:</t>
  </si>
  <si>
    <t>SC Housing State Tax Credit Fee (10%)</t>
  </si>
  <si>
    <r>
      <t>Application Type:</t>
    </r>
    <r>
      <rPr>
        <b/>
        <sz val="10"/>
        <color rgb="FFFFFFFF"/>
        <rFont val="Arial"/>
        <family val="2"/>
      </rPr>
      <t xml:space="preserve"> Selection made at Preliminary Application may not be changed</t>
    </r>
  </si>
  <si>
    <t>2026 Tax-Exempt Bond Preliminary Application</t>
  </si>
  <si>
    <t xml:space="preserve"> PHA Set-Aside</t>
  </si>
  <si>
    <t>Portfolio Transaction:</t>
  </si>
  <si>
    <r>
      <t xml:space="preserve">Anticipated Annual </t>
    </r>
    <r>
      <rPr>
        <b/>
        <sz val="10"/>
        <rFont val="Arial"/>
        <family val="2"/>
      </rPr>
      <t>State</t>
    </r>
    <r>
      <rPr>
        <sz val="10"/>
        <rFont val="Arial"/>
        <family val="2"/>
      </rPr>
      <t xml:space="preserve"> Tax Credit Amount: </t>
    </r>
  </si>
  <si>
    <r>
      <t xml:space="preserve">Anticipated Annual </t>
    </r>
    <r>
      <rPr>
        <b/>
        <sz val="10"/>
        <rFont val="Arial"/>
        <family val="2"/>
      </rPr>
      <t>Federal</t>
    </r>
    <r>
      <rPr>
        <sz val="10"/>
        <rFont val="Arial"/>
        <family val="2"/>
      </rPr>
      <t xml:space="preserve"> Tax Credit Amount: </t>
    </r>
  </si>
  <si>
    <t>Census Tract #:</t>
  </si>
  <si>
    <t>*Total Bedrooms =</t>
  </si>
  <si>
    <t>*Total LI Units =</t>
  </si>
  <si>
    <t>Units Rent and Income -- Selection made at Preliminary Application for # of Units, Bedrooms, and Bathrooms may not be changed</t>
  </si>
  <si>
    <r>
      <t xml:space="preserve">*Total Bedrooms and Total LI Units </t>
    </r>
    <r>
      <rPr>
        <b/>
        <sz val="10"/>
        <color rgb="FFFF0000"/>
        <rFont val="Arial"/>
        <family val="2"/>
      </rPr>
      <t>cannot</t>
    </r>
    <r>
      <rPr>
        <sz val="10"/>
        <color rgb="FFFF0000"/>
        <rFont val="Arial"/>
        <family val="2"/>
      </rPr>
      <t xml:space="preserve"> be changed from Preliminary to Full Applications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</si>
</sst>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7" formatCode="&quot;$&quot;#,##0.00_);\(&quot;$&quot;#,##0.00\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000_);_(* \(#,##0.0000\);_(* &quot;-&quot;??_);_(@_)"/>
    <numFmt numFmtId="165" formatCode="[&lt;=9999999]###\-####;\(###\)\ ###\-####"/>
    <numFmt numFmtId="166" formatCode="0.000%"/>
    <numFmt numFmtId="167" formatCode="&quot;$&quot;#,##0.00"/>
    <numFmt numFmtId="168" formatCode="0.0"/>
    <numFmt numFmtId="169" formatCode="0.00000%"/>
    <numFmt numFmtId="170" formatCode="0.0000"/>
    <numFmt numFmtId="171" formatCode="_(* #,##0.00_);_(* \(#,##0.00\);_(* &quot;-&quot;_);_(@_)"/>
  </numFmts>
  <fonts count="34" x14ac:knownFonts="1">
    <font>
      <sz val="10"/>
      <name val="Arial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b/>
      <sz val="10"/>
      <name val="Arial"/>
      <family val="2"/>
    </font>
    <font>
      <b/>
      <sz val="12"/>
      <color indexed="9"/>
      <name val="Arial"/>
      <family val="2"/>
    </font>
    <font>
      <b/>
      <sz val="12"/>
      <name val="Arial"/>
      <family val="2"/>
    </font>
    <font>
      <sz val="10"/>
      <color indexed="12"/>
      <name val="Arial"/>
      <family val="2"/>
    </font>
    <font>
      <b/>
      <sz val="10"/>
      <color indexed="12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color rgb="FF0000FF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sz val="10"/>
      <color indexed="10"/>
      <name val="Arial"/>
      <family val="2"/>
    </font>
    <font>
      <sz val="10"/>
      <color indexed="8"/>
      <name val="Arial"/>
      <family val="2"/>
    </font>
    <font>
      <b/>
      <sz val="9"/>
      <color indexed="81"/>
      <name val="Tahoma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12"/>
      <color rgb="FFFFFFFF"/>
      <name val="Arial"/>
      <family val="2"/>
    </font>
    <font>
      <sz val="10"/>
      <color rgb="FFFFFFFF"/>
      <name val="Arial"/>
      <family val="2"/>
    </font>
    <font>
      <sz val="11"/>
      <color rgb="FF000000"/>
      <name val="Calibri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sz val="10"/>
      <color indexed="8"/>
      <name val="Arial"/>
      <family val="2"/>
    </font>
    <font>
      <b/>
      <sz val="14"/>
      <name val="Arial"/>
      <family val="2"/>
    </font>
    <font>
      <b/>
      <sz val="12"/>
      <color rgb="FFFF0000"/>
      <name val="Arial"/>
      <family val="2"/>
    </font>
    <font>
      <sz val="12"/>
      <color rgb="FF0000FF"/>
      <name val="Arial"/>
      <family val="2"/>
    </font>
    <font>
      <b/>
      <sz val="10"/>
      <color rgb="FFFFFFFF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theme="1"/>
        <bgColor rgb="FF000000"/>
      </patternFill>
    </fill>
    <fill>
      <patternFill patternType="solid">
        <fgColor rgb="FFAEAAAA"/>
        <bgColor indexed="64"/>
      </patternFill>
    </fill>
    <fill>
      <patternFill patternType="mediumGray">
        <fgColor auto="1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8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2" fillId="0" borderId="0"/>
    <xf numFmtId="0" fontId="14" fillId="0" borderId="0"/>
    <xf numFmtId="0" fontId="2" fillId="0" borderId="0"/>
    <xf numFmtId="0" fontId="14" fillId="0" borderId="0"/>
    <xf numFmtId="0" fontId="2" fillId="0" borderId="0"/>
    <xf numFmtId="0" fontId="14" fillId="0" borderId="0"/>
    <xf numFmtId="0" fontId="2" fillId="0" borderId="0"/>
    <xf numFmtId="0" fontId="14" fillId="0" borderId="0"/>
    <xf numFmtId="0" fontId="2" fillId="0" borderId="0"/>
    <xf numFmtId="0" fontId="14" fillId="0" borderId="0"/>
    <xf numFmtId="0" fontId="2" fillId="0" borderId="0"/>
    <xf numFmtId="0" fontId="15" fillId="0" borderId="0"/>
    <xf numFmtId="9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1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584">
    <xf numFmtId="0" fontId="0" fillId="0" borderId="0" xfId="0"/>
    <xf numFmtId="0" fontId="0" fillId="0" borderId="0" xfId="0" applyProtection="1"/>
    <xf numFmtId="0" fontId="6" fillId="0" borderId="0" xfId="0" applyFont="1" applyProtection="1"/>
    <xf numFmtId="0" fontId="3" fillId="0" borderId="0" xfId="0" applyFont="1" applyProtection="1"/>
    <xf numFmtId="0" fontId="0" fillId="0" borderId="0" xfId="0" applyFill="1" applyProtection="1"/>
    <xf numFmtId="0" fontId="12" fillId="0" borderId="0" xfId="0" applyFont="1" applyProtection="1"/>
    <xf numFmtId="0" fontId="3" fillId="0" borderId="0" xfId="0" applyFont="1" applyFill="1" applyBorder="1" applyAlignment="1" applyProtection="1">
      <alignment horizontal="left"/>
    </xf>
    <xf numFmtId="0" fontId="3" fillId="0" borderId="7" xfId="0" applyFont="1" applyFill="1" applyBorder="1" applyProtection="1"/>
    <xf numFmtId="0" fontId="0" fillId="6" borderId="7" xfId="0" applyFill="1" applyBorder="1" applyProtection="1">
      <protection locked="0"/>
    </xf>
    <xf numFmtId="0" fontId="0" fillId="0" borderId="7" xfId="0" applyBorder="1" applyProtection="1"/>
    <xf numFmtId="0" fontId="3" fillId="0" borderId="7" xfId="0" applyFont="1" applyBorder="1" applyProtection="1"/>
    <xf numFmtId="0" fontId="3" fillId="6" borderId="7" xfId="0" applyFont="1" applyFill="1" applyBorder="1" applyProtection="1">
      <protection locked="0"/>
    </xf>
    <xf numFmtId="0" fontId="3" fillId="0" borderId="0" xfId="0" applyFont="1" applyBorder="1" applyAlignment="1" applyProtection="1">
      <alignment horizontal="right"/>
    </xf>
    <xf numFmtId="0" fontId="0" fillId="0" borderId="0" xfId="0" applyBorder="1" applyAlignment="1" applyProtection="1">
      <alignment horizontal="right"/>
    </xf>
    <xf numFmtId="0" fontId="0" fillId="0" borderId="3" xfId="0" applyBorder="1" applyAlignment="1" applyProtection="1">
      <alignment horizontal="center" wrapText="1"/>
    </xf>
    <xf numFmtId="0" fontId="0" fillId="0" borderId="0" xfId="0" applyAlignment="1" applyProtection="1">
      <alignment horizontal="center"/>
    </xf>
    <xf numFmtId="0" fontId="0" fillId="0" borderId="3" xfId="0" applyFill="1" applyBorder="1" applyProtection="1"/>
    <xf numFmtId="0" fontId="3" fillId="0" borderId="7" xfId="0" applyFont="1" applyFill="1" applyBorder="1" applyAlignment="1" applyProtection="1">
      <alignment horizontal="left"/>
    </xf>
    <xf numFmtId="0" fontId="0" fillId="0" borderId="0" xfId="0" applyFill="1"/>
    <xf numFmtId="0" fontId="3" fillId="0" borderId="0" xfId="0" applyFont="1"/>
    <xf numFmtId="0" fontId="0" fillId="0" borderId="7" xfId="0" applyBorder="1" applyAlignment="1" applyProtection="1"/>
    <xf numFmtId="0" fontId="0" fillId="0" borderId="9" xfId="0" applyBorder="1" applyAlignment="1" applyProtection="1"/>
    <xf numFmtId="0" fontId="0" fillId="0" borderId="0" xfId="0" applyAlignment="1" applyProtection="1">
      <alignment horizontal="left"/>
    </xf>
    <xf numFmtId="0" fontId="0" fillId="0" borderId="0" xfId="0" applyBorder="1" applyAlignment="1" applyProtection="1">
      <alignment horizontal="left"/>
    </xf>
    <xf numFmtId="0" fontId="0" fillId="0" borderId="0" xfId="0" applyAlignment="1">
      <alignment horizontal="left"/>
    </xf>
    <xf numFmtId="0" fontId="3" fillId="0" borderId="7" xfId="0" applyFont="1" applyFill="1" applyBorder="1" applyAlignment="1" applyProtection="1"/>
    <xf numFmtId="0" fontId="0" fillId="0" borderId="7" xfId="0" applyFill="1" applyBorder="1" applyAlignment="1" applyProtection="1"/>
    <xf numFmtId="0" fontId="0" fillId="0" borderId="0" xfId="0" applyBorder="1" applyAlignment="1">
      <alignment horizontal="left"/>
    </xf>
    <xf numFmtId="0" fontId="0" fillId="0" borderId="0" xfId="0" applyFill="1" applyBorder="1" applyAlignment="1"/>
    <xf numFmtId="0" fontId="3" fillId="0" borderId="0" xfId="0" applyFont="1" applyAlignment="1"/>
    <xf numFmtId="0" fontId="6" fillId="0" borderId="0" xfId="0" applyFont="1"/>
    <xf numFmtId="0" fontId="6" fillId="0" borderId="0" xfId="0" applyFont="1" applyAlignment="1" applyProtection="1">
      <alignment horizontal="left"/>
    </xf>
    <xf numFmtId="0" fontId="3" fillId="0" borderId="0" xfId="0" applyFont="1" applyAlignment="1" applyProtection="1">
      <alignment horizontal="left"/>
    </xf>
    <xf numFmtId="0" fontId="0" fillId="0" borderId="0" xfId="0" applyFont="1" applyProtection="1"/>
    <xf numFmtId="0" fontId="0" fillId="0" borderId="0" xfId="0" applyNumberFormat="1" applyAlignment="1">
      <alignment horizontal="left"/>
    </xf>
    <xf numFmtId="0" fontId="3" fillId="0" borderId="3" xfId="0" applyFont="1" applyFill="1" applyBorder="1" applyProtection="1"/>
    <xf numFmtId="0" fontId="3" fillId="0" borderId="3" xfId="0" applyFont="1" applyBorder="1" applyAlignment="1" applyProtection="1">
      <alignment horizontal="right"/>
    </xf>
    <xf numFmtId="0" fontId="3" fillId="0" borderId="3" xfId="0" applyFont="1" applyFill="1" applyBorder="1" applyAlignment="1" applyProtection="1">
      <alignment horizontal="right"/>
    </xf>
    <xf numFmtId="0" fontId="3" fillId="0" borderId="5" xfId="0" applyFont="1" applyFill="1" applyBorder="1" applyAlignment="1" applyProtection="1"/>
    <xf numFmtId="0" fontId="3" fillId="0" borderId="0" xfId="0" applyFont="1" applyFill="1" applyBorder="1" applyAlignment="1"/>
    <xf numFmtId="0" fontId="3" fillId="0" borderId="0" xfId="0" applyFont="1" applyFill="1" applyBorder="1"/>
    <xf numFmtId="10" fontId="0" fillId="0" borderId="0" xfId="0" applyNumberFormat="1"/>
    <xf numFmtId="0" fontId="0" fillId="0" borderId="0" xfId="0"/>
    <xf numFmtId="0" fontId="0" fillId="0" borderId="0" xfId="0" applyAlignment="1"/>
    <xf numFmtId="0" fontId="0" fillId="0" borderId="0" xfId="0" applyFill="1" applyBorder="1" applyAlignment="1"/>
    <xf numFmtId="0" fontId="3" fillId="0" borderId="0" xfId="0" applyFont="1" applyAlignment="1" applyProtection="1">
      <alignment horizontal="left"/>
    </xf>
    <xf numFmtId="0" fontId="0" fillId="0" borderId="0" xfId="0" applyAlignment="1" applyProtection="1">
      <alignment horizontal="left"/>
    </xf>
    <xf numFmtId="0" fontId="3" fillId="0" borderId="0" xfId="0" applyFont="1" applyAlignment="1">
      <alignment horizontal="left"/>
    </xf>
    <xf numFmtId="0" fontId="0" fillId="0" borderId="0" xfId="0" applyFont="1" applyFill="1" applyBorder="1" applyAlignment="1"/>
    <xf numFmtId="168" fontId="0" fillId="0" borderId="0" xfId="0" applyNumberFormat="1"/>
    <xf numFmtId="0" fontId="0" fillId="0" borderId="0" xfId="0" applyAlignment="1">
      <alignment horizontal="right"/>
    </xf>
    <xf numFmtId="0" fontId="12" fillId="0" borderId="0" xfId="0" applyFont="1" applyAlignment="1" applyProtection="1">
      <alignment horizontal="right"/>
    </xf>
    <xf numFmtId="0" fontId="12" fillId="0" borderId="0" xfId="0" applyFont="1" applyFill="1" applyBorder="1" applyAlignment="1" applyProtection="1">
      <alignment horizontal="right"/>
    </xf>
    <xf numFmtId="0" fontId="6" fillId="0" borderId="7" xfId="0" applyFont="1" applyBorder="1" applyAlignment="1" applyProtection="1">
      <alignment horizontal="right"/>
    </xf>
    <xf numFmtId="0" fontId="3" fillId="0" borderId="12" xfId="0" applyFont="1" applyFill="1" applyBorder="1" applyAlignment="1" applyProtection="1">
      <alignment horizontal="right"/>
    </xf>
    <xf numFmtId="0" fontId="0" fillId="0" borderId="3" xfId="0" applyFill="1" applyBorder="1" applyAlignment="1" applyProtection="1">
      <alignment horizontal="right"/>
    </xf>
    <xf numFmtId="0" fontId="0" fillId="0" borderId="7" xfId="0" applyFill="1" applyBorder="1" applyAlignment="1" applyProtection="1">
      <alignment horizontal="right"/>
    </xf>
    <xf numFmtId="0" fontId="3" fillId="0" borderId="7" xfId="0" applyFont="1" applyFill="1" applyBorder="1" applyAlignment="1" applyProtection="1">
      <alignment horizontal="right"/>
    </xf>
    <xf numFmtId="0" fontId="3" fillId="0" borderId="5" xfId="0" applyFont="1" applyFill="1" applyBorder="1" applyAlignment="1" applyProtection="1">
      <alignment horizontal="right"/>
    </xf>
    <xf numFmtId="49" fontId="3" fillId="0" borderId="0" xfId="0" applyNumberFormat="1" applyFont="1" applyAlignment="1">
      <alignment horizontal="left"/>
    </xf>
    <xf numFmtId="2" fontId="0" fillId="0" borderId="0" xfId="0" applyNumberFormat="1" applyAlignment="1">
      <alignment horizontal="left"/>
    </xf>
    <xf numFmtId="0" fontId="19" fillId="0" borderId="0" xfId="0" applyFont="1" applyAlignment="1">
      <alignment horizontal="left"/>
    </xf>
    <xf numFmtId="0" fontId="0" fillId="0" borderId="0" xfId="0" applyAlignment="1" applyProtection="1">
      <alignment horizontal="left"/>
    </xf>
    <xf numFmtId="0" fontId="0" fillId="0" borderId="0" xfId="0" applyFont="1"/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right"/>
    </xf>
    <xf numFmtId="0" fontId="3" fillId="0" borderId="0" xfId="0" applyFont="1" applyAlignment="1" applyProtection="1">
      <alignment horizontal="left"/>
    </xf>
    <xf numFmtId="0" fontId="3" fillId="0" borderId="0" xfId="0" applyFont="1" applyAlignment="1" applyProtection="1"/>
    <xf numFmtId="2" fontId="0" fillId="0" borderId="0" xfId="0" applyNumberFormat="1"/>
    <xf numFmtId="0" fontId="0" fillId="11" borderId="0" xfId="0" applyNumberFormat="1" applyFill="1" applyAlignment="1">
      <alignment horizontal="left"/>
    </xf>
    <xf numFmtId="0" fontId="3" fillId="0" borderId="0" xfId="0" applyFont="1" applyFill="1" applyBorder="1" applyAlignment="1" applyProtection="1">
      <alignment horizontal="right"/>
    </xf>
    <xf numFmtId="0" fontId="3" fillId="0" borderId="0" xfId="0" applyFont="1" applyAlignment="1" applyProtection="1">
      <alignment horizontal="right"/>
    </xf>
    <xf numFmtId="0" fontId="0" fillId="0" borderId="3" xfId="0" applyBorder="1" applyAlignment="1" applyProtection="1">
      <alignment horizontal="right"/>
    </xf>
    <xf numFmtId="0" fontId="0" fillId="0" borderId="7" xfId="0" applyBorder="1" applyAlignment="1" applyProtection="1">
      <alignment horizontal="right"/>
    </xf>
    <xf numFmtId="0" fontId="0" fillId="0" borderId="0" xfId="0" applyAlignment="1" applyProtection="1">
      <alignment horizontal="right"/>
    </xf>
    <xf numFmtId="2" fontId="3" fillId="0" borderId="0" xfId="0" applyNumberFormat="1" applyFont="1" applyAlignment="1">
      <alignment horizontal="left"/>
    </xf>
    <xf numFmtId="2" fontId="20" fillId="0" borderId="0" xfId="0" applyNumberFormat="1" applyFont="1" applyAlignment="1">
      <alignment horizontal="left"/>
    </xf>
    <xf numFmtId="1" fontId="20" fillId="0" borderId="0" xfId="0" applyNumberFormat="1" applyFont="1" applyAlignment="1">
      <alignment horizontal="left"/>
    </xf>
    <xf numFmtId="0" fontId="20" fillId="0" borderId="0" xfId="0" applyFont="1" applyAlignment="1">
      <alignment horizontal="left"/>
    </xf>
    <xf numFmtId="0" fontId="20" fillId="10" borderId="0" xfId="0" applyFont="1" applyFill="1" applyAlignment="1">
      <alignment horizontal="left"/>
    </xf>
    <xf numFmtId="2" fontId="20" fillId="10" borderId="0" xfId="0" applyNumberFormat="1" applyFont="1" applyFill="1" applyAlignment="1">
      <alignment horizontal="left"/>
    </xf>
    <xf numFmtId="49" fontId="20" fillId="0" borderId="0" xfId="0" applyNumberFormat="1" applyFont="1" applyAlignment="1">
      <alignment horizontal="left"/>
    </xf>
    <xf numFmtId="0" fontId="0" fillId="0" borderId="0" xfId="0" applyFill="1" applyAlignment="1" applyProtection="1"/>
    <xf numFmtId="0" fontId="6" fillId="0" borderId="0" xfId="0" applyFont="1" applyAlignment="1" applyProtection="1">
      <alignment horizontal="left"/>
    </xf>
    <xf numFmtId="0" fontId="0" fillId="0" borderId="0" xfId="0" applyFill="1" applyAlignment="1" applyProtection="1"/>
    <xf numFmtId="0" fontId="0" fillId="0" borderId="0" xfId="0" applyAlignment="1" applyProtection="1">
      <alignment horizontal="left"/>
    </xf>
    <xf numFmtId="0" fontId="0" fillId="0" borderId="3" xfId="0" applyBorder="1" applyAlignment="1" applyProtection="1">
      <alignment horizontal="center"/>
    </xf>
    <xf numFmtId="0" fontId="3" fillId="0" borderId="0" xfId="0" applyFont="1" applyAlignment="1" applyProtection="1">
      <alignment horizontal="left"/>
    </xf>
    <xf numFmtId="0" fontId="0" fillId="12" borderId="0" xfId="0" applyFill="1"/>
    <xf numFmtId="0" fontId="0" fillId="12" borderId="0" xfId="0" applyFill="1" applyAlignment="1">
      <alignment horizontal="left"/>
    </xf>
    <xf numFmtId="0" fontId="0" fillId="12" borderId="0" xfId="0" applyFill="1" applyAlignment="1"/>
    <xf numFmtId="14" fontId="0" fillId="12" borderId="0" xfId="0" applyNumberFormat="1" applyFill="1"/>
    <xf numFmtId="0" fontId="0" fillId="12" borderId="0" xfId="0" applyFill="1" applyAlignment="1" applyProtection="1">
      <alignment horizontal="left"/>
    </xf>
    <xf numFmtId="0" fontId="3" fillId="12" borderId="0" xfId="0" applyFont="1" applyFill="1"/>
    <xf numFmtId="0" fontId="3" fillId="12" borderId="0" xfId="0" applyFont="1" applyFill="1" applyAlignment="1" applyProtection="1">
      <alignment horizontal="left"/>
    </xf>
    <xf numFmtId="0" fontId="12" fillId="12" borderId="0" xfId="0" applyFont="1" applyFill="1" applyAlignment="1" applyProtection="1">
      <alignment horizontal="left"/>
    </xf>
    <xf numFmtId="0" fontId="3" fillId="12" borderId="0" xfId="0" applyFont="1" applyFill="1" applyAlignment="1"/>
    <xf numFmtId="0" fontId="0" fillId="12" borderId="6" xfId="0" applyFill="1" applyBorder="1" applyAlignment="1" applyProtection="1"/>
    <xf numFmtId="0" fontId="0" fillId="12" borderId="0" xfId="0" applyFill="1" applyBorder="1" applyAlignment="1"/>
    <xf numFmtId="0" fontId="3" fillId="12" borderId="0" xfId="0" applyFont="1" applyFill="1" applyBorder="1" applyAlignment="1" applyProtection="1">
      <alignment horizontal="left"/>
    </xf>
    <xf numFmtId="0" fontId="12" fillId="12" borderId="0" xfId="0" applyFont="1" applyFill="1" applyBorder="1" applyAlignment="1" applyProtection="1">
      <alignment horizontal="left"/>
    </xf>
    <xf numFmtId="0" fontId="12" fillId="12" borderId="0" xfId="0" applyFont="1" applyFill="1" applyBorder="1" applyAlignment="1" applyProtection="1"/>
    <xf numFmtId="0" fontId="6" fillId="12" borderId="0" xfId="0" applyFont="1" applyFill="1" applyAlignment="1" applyProtection="1">
      <alignment horizontal="left"/>
    </xf>
    <xf numFmtId="0" fontId="6" fillId="12" borderId="7" xfId="0" applyFont="1" applyFill="1" applyBorder="1" applyAlignment="1" applyProtection="1">
      <alignment horizontal="left"/>
    </xf>
    <xf numFmtId="0" fontId="6" fillId="12" borderId="0" xfId="0" applyFont="1" applyFill="1" applyBorder="1" applyAlignment="1" applyProtection="1">
      <alignment horizontal="left"/>
    </xf>
    <xf numFmtId="0" fontId="0" fillId="12" borderId="7" xfId="0" applyFill="1" applyBorder="1" applyAlignment="1" applyProtection="1">
      <alignment horizontal="left"/>
    </xf>
    <xf numFmtId="0" fontId="0" fillId="12" borderId="0" xfId="0" applyFill="1" applyBorder="1" applyAlignment="1" applyProtection="1">
      <alignment horizontal="left"/>
    </xf>
    <xf numFmtId="0" fontId="0" fillId="12" borderId="3" xfId="0" applyFill="1" applyBorder="1" applyAlignment="1" applyProtection="1">
      <alignment horizontal="left"/>
    </xf>
    <xf numFmtId="0" fontId="3" fillId="0" borderId="0" xfId="0" applyFont="1" applyFill="1" applyAlignment="1" applyProtection="1"/>
    <xf numFmtId="0" fontId="6" fillId="12" borderId="5" xfId="0" applyFont="1" applyFill="1" applyBorder="1" applyAlignment="1" applyProtection="1">
      <alignment horizontal="left"/>
    </xf>
    <xf numFmtId="0" fontId="3" fillId="12" borderId="0" xfId="0" applyFont="1" applyFill="1" applyBorder="1" applyAlignment="1"/>
    <xf numFmtId="0" fontId="3" fillId="12" borderId="3" xfId="0" applyFont="1" applyFill="1" applyBorder="1" applyAlignment="1" applyProtection="1">
      <alignment horizontal="left"/>
    </xf>
    <xf numFmtId="0" fontId="0" fillId="12" borderId="2" xfId="0" applyFill="1" applyBorder="1" applyAlignment="1" applyProtection="1">
      <alignment horizontal="left"/>
    </xf>
    <xf numFmtId="0" fontId="0" fillId="12" borderId="0" xfId="0" applyFill="1" applyAlignment="1" applyProtection="1">
      <alignment horizontal="right"/>
    </xf>
    <xf numFmtId="0" fontId="3" fillId="12" borderId="0" xfId="0" applyFont="1" applyFill="1" applyAlignment="1">
      <alignment horizontal="left"/>
    </xf>
    <xf numFmtId="0" fontId="0" fillId="12" borderId="0" xfId="0" applyFill="1" applyBorder="1"/>
    <xf numFmtId="0" fontId="0" fillId="0" borderId="0" xfId="0" applyFont="1" applyAlignment="1" applyProtection="1">
      <alignment horizontal="left"/>
    </xf>
    <xf numFmtId="0" fontId="0" fillId="0" borderId="0" xfId="0" applyFill="1" applyBorder="1" applyProtection="1">
      <protection locked="0"/>
    </xf>
    <xf numFmtId="0" fontId="3" fillId="0" borderId="6" xfId="0" applyFont="1" applyBorder="1" applyAlignment="1" applyProtection="1"/>
    <xf numFmtId="0" fontId="0" fillId="0" borderId="0" xfId="0" applyFill="1" applyAlignment="1">
      <alignment horizontal="right"/>
    </xf>
    <xf numFmtId="0" fontId="0" fillId="0" borderId="3" xfId="0" applyFill="1" applyBorder="1"/>
    <xf numFmtId="0" fontId="0" fillId="0" borderId="3" xfId="0" applyBorder="1"/>
    <xf numFmtId="0" fontId="0" fillId="0" borderId="3" xfId="0" applyFill="1" applyBorder="1" applyAlignment="1"/>
    <xf numFmtId="0" fontId="0" fillId="0" borderId="0" xfId="0" applyAlignment="1">
      <alignment horizontal="center"/>
    </xf>
    <xf numFmtId="0" fontId="0" fillId="12" borderId="0" xfId="0" applyNumberFormat="1" applyFill="1" applyAlignment="1">
      <alignment horizontal="center"/>
    </xf>
    <xf numFmtId="0" fontId="0" fillId="12" borderId="0" xfId="0" applyFill="1" applyAlignment="1">
      <alignment horizontal="center"/>
    </xf>
    <xf numFmtId="43" fontId="0" fillId="12" borderId="0" xfId="0" applyNumberFormat="1" applyFill="1" applyAlignment="1">
      <alignment horizontal="center"/>
    </xf>
    <xf numFmtId="14" fontId="0" fillId="12" borderId="0" xfId="0" applyNumberFormat="1" applyFill="1" applyAlignment="1">
      <alignment horizontal="center"/>
    </xf>
    <xf numFmtId="10" fontId="0" fillId="12" borderId="0" xfId="0" applyNumberFormat="1" applyFill="1" applyAlignment="1">
      <alignment horizontal="center"/>
    </xf>
    <xf numFmtId="44" fontId="0" fillId="12" borderId="0" xfId="0" applyNumberFormat="1" applyFill="1" applyAlignment="1">
      <alignment horizontal="center"/>
    </xf>
    <xf numFmtId="9" fontId="0" fillId="12" borderId="0" xfId="0" applyNumberFormat="1" applyFill="1" applyAlignment="1">
      <alignment horizontal="center"/>
    </xf>
    <xf numFmtId="2" fontId="0" fillId="12" borderId="0" xfId="0" applyNumberFormat="1" applyFill="1" applyAlignment="1">
      <alignment horizontal="center"/>
    </xf>
    <xf numFmtId="41" fontId="0" fillId="0" borderId="0" xfId="0" applyNumberFormat="1" applyAlignment="1">
      <alignment horizontal="center"/>
    </xf>
    <xf numFmtId="0" fontId="0" fillId="12" borderId="0" xfId="0" applyFill="1" applyProtection="1"/>
    <xf numFmtId="1" fontId="0" fillId="12" borderId="0" xfId="0" applyNumberFormat="1" applyFill="1" applyAlignment="1">
      <alignment horizontal="center"/>
    </xf>
    <xf numFmtId="3" fontId="0" fillId="12" borderId="0" xfId="0" applyNumberFormat="1" applyFill="1" applyAlignment="1">
      <alignment horizontal="center"/>
    </xf>
    <xf numFmtId="3" fontId="0" fillId="12" borderId="0" xfId="0" applyNumberFormat="1" applyFill="1" applyAlignment="1">
      <alignment horizontal="left"/>
    </xf>
    <xf numFmtId="0" fontId="0" fillId="12" borderId="0" xfId="0" applyFont="1" applyFill="1" applyAlignment="1"/>
    <xf numFmtId="10" fontId="0" fillId="12" borderId="0" xfId="0" applyNumberFormat="1" applyFill="1" applyAlignment="1">
      <alignment horizontal="left"/>
    </xf>
    <xf numFmtId="4" fontId="0" fillId="12" borderId="0" xfId="0" applyNumberFormat="1" applyFill="1" applyAlignment="1">
      <alignment horizontal="center"/>
    </xf>
    <xf numFmtId="0" fontId="3" fillId="12" borderId="3" xfId="0" applyFont="1" applyFill="1" applyBorder="1" applyProtection="1"/>
    <xf numFmtId="4" fontId="3" fillId="12" borderId="0" xfId="0" applyNumberFormat="1" applyFont="1" applyFill="1" applyBorder="1" applyProtection="1"/>
    <xf numFmtId="41" fontId="0" fillId="0" borderId="0" xfId="0" applyNumberFormat="1"/>
    <xf numFmtId="0" fontId="0" fillId="0" borderId="0" xfId="0" applyFill="1" applyBorder="1" applyAlignment="1" applyProtection="1"/>
    <xf numFmtId="0" fontId="0" fillId="0" borderId="0" xfId="0" applyBorder="1"/>
    <xf numFmtId="0" fontId="0" fillId="0" borderId="0" xfId="0" applyFill="1" applyAlignment="1" applyProtection="1"/>
    <xf numFmtId="0" fontId="0" fillId="0" borderId="0" xfId="0" applyAlignment="1" applyProtection="1">
      <alignment horizontal="left"/>
    </xf>
    <xf numFmtId="166" fontId="16" fillId="6" borderId="3" xfId="16" applyNumberFormat="1" applyFont="1" applyFill="1" applyBorder="1" applyAlignment="1" applyProtection="1">
      <alignment horizontal="center"/>
      <protection locked="0"/>
    </xf>
    <xf numFmtId="0" fontId="16" fillId="6" borderId="3" xfId="56" applyNumberFormat="1" applyFont="1" applyFill="1" applyBorder="1" applyAlignment="1" applyProtection="1">
      <alignment horizontal="center"/>
      <protection locked="0"/>
    </xf>
    <xf numFmtId="0" fontId="3" fillId="0" borderId="0" xfId="54" applyFill="1" applyBorder="1" applyAlignment="1">
      <alignment vertical="center"/>
    </xf>
    <xf numFmtId="0" fontId="3" fillId="0" borderId="0" xfId="54" applyFill="1" applyAlignment="1">
      <alignment vertical="center"/>
    </xf>
    <xf numFmtId="0" fontId="3" fillId="0" borderId="0" xfId="0" applyFont="1" applyFill="1" applyProtection="1"/>
    <xf numFmtId="0" fontId="12" fillId="0" borderId="0" xfId="0" applyFont="1" applyFill="1" applyProtection="1"/>
    <xf numFmtId="0" fontId="16" fillId="6" borderId="3" xfId="16" applyFont="1" applyFill="1" applyBorder="1" applyAlignment="1" applyProtection="1">
      <alignment horizontal="center"/>
      <protection locked="0"/>
    </xf>
    <xf numFmtId="43" fontId="16" fillId="6" borderId="3" xfId="56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/>
    <xf numFmtId="166" fontId="16" fillId="6" borderId="3" xfId="43" applyNumberFormat="1" applyFont="1" applyFill="1" applyBorder="1" applyAlignment="1" applyProtection="1">
      <alignment horizontal="center"/>
      <protection locked="0"/>
    </xf>
    <xf numFmtId="170" fontId="16" fillId="6" borderId="3" xfId="43" applyNumberFormat="1" applyFont="1" applyFill="1" applyBorder="1" applyAlignment="1" applyProtection="1">
      <alignment horizontal="center"/>
      <protection locked="0"/>
    </xf>
    <xf numFmtId="4" fontId="16" fillId="6" borderId="3" xfId="43" applyNumberFormat="1" applyFont="1" applyFill="1" applyBorder="1" applyAlignment="1" applyProtection="1">
      <alignment horizontal="center"/>
      <protection locked="0"/>
    </xf>
    <xf numFmtId="14" fontId="9" fillId="3" borderId="3" xfId="0" applyNumberFormat="1" applyFont="1" applyFill="1" applyBorder="1" applyAlignment="1" applyProtection="1">
      <alignment horizontal="center"/>
      <protection locked="0"/>
    </xf>
    <xf numFmtId="0" fontId="10" fillId="6" borderId="3" xfId="0" applyFont="1" applyFill="1" applyBorder="1" applyAlignment="1" applyProtection="1">
      <alignment horizontal="center"/>
      <protection locked="0"/>
    </xf>
    <xf numFmtId="4" fontId="0" fillId="2" borderId="3" xfId="0" applyNumberFormat="1" applyFill="1" applyBorder="1" applyAlignment="1" applyProtection="1">
      <alignment horizontal="center"/>
    </xf>
    <xf numFmtId="4" fontId="3" fillId="7" borderId="3" xfId="0" applyNumberFormat="1" applyFont="1" applyFill="1" applyBorder="1" applyAlignment="1" applyProtection="1">
      <alignment horizontal="center"/>
    </xf>
    <xf numFmtId="10" fontId="0" fillId="2" borderId="3" xfId="29" applyNumberFormat="1" applyFont="1" applyFill="1" applyBorder="1" applyAlignment="1" applyProtection="1">
      <alignment horizontal="center"/>
    </xf>
    <xf numFmtId="14" fontId="16" fillId="6" borderId="3" xfId="0" applyNumberFormat="1" applyFont="1" applyFill="1" applyBorder="1" applyAlignment="1" applyProtection="1">
      <protection locked="0"/>
    </xf>
    <xf numFmtId="1" fontId="9" fillId="3" borderId="3" xfId="1" applyNumberFormat="1" applyFont="1" applyFill="1" applyBorder="1" applyAlignment="1" applyProtection="1">
      <alignment horizontal="center"/>
      <protection locked="0"/>
    </xf>
    <xf numFmtId="168" fontId="9" fillId="3" borderId="3" xfId="1" applyNumberFormat="1" applyFont="1" applyFill="1" applyBorder="1" applyAlignment="1" applyProtection="1">
      <alignment horizontal="center"/>
      <protection locked="0"/>
    </xf>
    <xf numFmtId="4" fontId="9" fillId="3" borderId="3" xfId="1" applyNumberFormat="1" applyFont="1" applyFill="1" applyBorder="1" applyAlignment="1" applyProtection="1">
      <alignment horizontal="center"/>
      <protection locked="0"/>
    </xf>
    <xf numFmtId="0" fontId="9" fillId="6" borderId="3" xfId="1" applyNumberFormat="1" applyFont="1" applyFill="1" applyBorder="1" applyAlignment="1" applyProtection="1">
      <alignment horizontal="center"/>
      <protection locked="0"/>
    </xf>
    <xf numFmtId="0" fontId="3" fillId="6" borderId="3" xfId="43" applyFont="1" applyFill="1" applyBorder="1" applyAlignment="1" applyProtection="1">
      <protection locked="0"/>
    </xf>
    <xf numFmtId="43" fontId="9" fillId="6" borderId="3" xfId="1" applyFont="1" applyFill="1" applyBorder="1" applyAlignment="1" applyProtection="1">
      <protection locked="0"/>
    </xf>
    <xf numFmtId="164" fontId="9" fillId="0" borderId="3" xfId="1" applyNumberFormat="1" applyFont="1" applyFill="1" applyBorder="1" applyAlignment="1" applyProtection="1"/>
    <xf numFmtId="43" fontId="16" fillId="6" borderId="3" xfId="0" applyNumberFormat="1" applyFont="1" applyFill="1" applyBorder="1" applyAlignment="1" applyProtection="1">
      <alignment horizontal="right" wrapText="1"/>
      <protection locked="0"/>
    </xf>
    <xf numFmtId="43" fontId="16" fillId="6" borderId="30" xfId="0" applyNumberFormat="1" applyFont="1" applyFill="1" applyBorder="1" applyAlignment="1" applyProtection="1">
      <alignment horizontal="right" wrapText="1"/>
      <protection locked="0"/>
    </xf>
    <xf numFmtId="171" fontId="16" fillId="6" borderId="3" xfId="43" applyNumberFormat="1" applyFont="1" applyFill="1" applyBorder="1" applyAlignment="1" applyProtection="1">
      <protection locked="0"/>
    </xf>
    <xf numFmtId="0" fontId="9" fillId="3" borderId="3" xfId="0" applyFont="1" applyFill="1" applyBorder="1" applyAlignment="1" applyProtection="1">
      <alignment horizontal="center"/>
      <protection locked="0"/>
    </xf>
    <xf numFmtId="0" fontId="10" fillId="3" borderId="3" xfId="0" applyFont="1" applyFill="1" applyBorder="1" applyAlignment="1" applyProtection="1">
      <alignment horizontal="center"/>
      <protection locked="0"/>
    </xf>
    <xf numFmtId="3" fontId="9" fillId="3" borderId="3" xfId="1" applyNumberFormat="1" applyFont="1" applyFill="1" applyBorder="1" applyAlignment="1" applyProtection="1">
      <alignment horizontal="center"/>
      <protection locked="0"/>
    </xf>
    <xf numFmtId="0" fontId="16" fillId="6" borderId="3" xfId="43" applyFont="1" applyFill="1" applyBorder="1" applyAlignment="1" applyProtection="1">
      <alignment horizontal="center"/>
      <protection locked="0"/>
    </xf>
    <xf numFmtId="43" fontId="16" fillId="6" borderId="3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4" xfId="0" applyBorder="1" applyAlignment="1" applyProtection="1"/>
    <xf numFmtId="0" fontId="0" fillId="0" borderId="0" xfId="0" applyAlignment="1" applyProtection="1"/>
    <xf numFmtId="41" fontId="0" fillId="0" borderId="0" xfId="0" applyNumberFormat="1" applyAlignment="1" applyProtection="1"/>
    <xf numFmtId="41" fontId="0" fillId="0" borderId="0" xfId="0" applyNumberFormat="1" applyAlignment="1" applyProtection="1">
      <alignment horizontal="center"/>
    </xf>
    <xf numFmtId="0" fontId="6" fillId="0" borderId="0" xfId="0" applyFont="1" applyAlignment="1" applyProtection="1"/>
    <xf numFmtId="10" fontId="0" fillId="0" borderId="0" xfId="29" applyNumberFormat="1" applyFont="1" applyFill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0" fontId="0" fillId="0" borderId="0" xfId="0" applyBorder="1" applyAlignment="1" applyProtection="1">
      <alignment horizontal="center"/>
    </xf>
    <xf numFmtId="0" fontId="3" fillId="0" borderId="0" xfId="0" applyFont="1" applyFill="1" applyBorder="1" applyAlignment="1" applyProtection="1">
      <alignment wrapText="1"/>
    </xf>
    <xf numFmtId="0" fontId="11" fillId="0" borderId="0" xfId="15" applyFill="1" applyAlignment="1" applyProtection="1"/>
    <xf numFmtId="0" fontId="10" fillId="0" borderId="0" xfId="0" applyFont="1" applyFill="1" applyBorder="1" applyAlignment="1" applyProtection="1">
      <alignment horizontal="center"/>
    </xf>
    <xf numFmtId="0" fontId="0" fillId="0" borderId="0" xfId="0" applyBorder="1" applyAlignment="1" applyProtection="1"/>
    <xf numFmtId="0" fontId="0" fillId="2" borderId="3" xfId="0" applyFill="1" applyBorder="1" applyAlignment="1" applyProtection="1"/>
    <xf numFmtId="0" fontId="23" fillId="0" borderId="0" xfId="0" applyFont="1" applyAlignment="1" applyProtection="1"/>
    <xf numFmtId="0" fontId="3" fillId="0" borderId="0" xfId="0" applyFont="1" applyAlignment="1" applyProtection="1">
      <alignment horizontal="center"/>
    </xf>
    <xf numFmtId="0" fontId="0" fillId="0" borderId="0" xfId="0" quotePrefix="1" applyAlignment="1" applyProtection="1"/>
    <xf numFmtId="0" fontId="3" fillId="0" borderId="14" xfId="0" applyFont="1" applyBorder="1" applyAlignment="1" applyProtection="1"/>
    <xf numFmtId="0" fontId="0" fillId="0" borderId="15" xfId="0" applyBorder="1" applyAlignment="1" applyProtection="1"/>
    <xf numFmtId="0" fontId="0" fillId="0" borderId="10" xfId="0" applyBorder="1" applyAlignment="1" applyProtection="1"/>
    <xf numFmtId="0" fontId="0" fillId="0" borderId="13" xfId="0" applyBorder="1" applyAlignment="1" applyProtection="1"/>
    <xf numFmtId="0" fontId="0" fillId="0" borderId="0" xfId="0" applyFill="1" applyAlignment="1" applyProtection="1">
      <alignment horizontal="right"/>
    </xf>
    <xf numFmtId="0" fontId="9" fillId="0" borderId="0" xfId="0" applyFont="1" applyAlignment="1" applyProtection="1"/>
    <xf numFmtId="0" fontId="6" fillId="9" borderId="0" xfId="0" applyFont="1" applyFill="1" applyAlignment="1" applyProtection="1"/>
    <xf numFmtId="0" fontId="0" fillId="9" borderId="0" xfId="0" applyFill="1" applyAlignment="1" applyProtection="1"/>
    <xf numFmtId="0" fontId="0" fillId="0" borderId="19" xfId="0" applyBorder="1" applyAlignment="1" applyProtection="1"/>
    <xf numFmtId="0" fontId="0" fillId="0" borderId="19" xfId="0" applyBorder="1" applyAlignment="1" applyProtection="1">
      <alignment horizontal="center"/>
    </xf>
    <xf numFmtId="0" fontId="3" fillId="0" borderId="0" xfId="0" applyFont="1" applyFill="1" applyAlignment="1" applyProtection="1">
      <alignment horizontal="right"/>
    </xf>
    <xf numFmtId="0" fontId="13" fillId="0" borderId="0" xfId="0" applyFont="1" applyAlignment="1" applyProtection="1"/>
    <xf numFmtId="0" fontId="9" fillId="0" borderId="0" xfId="0" applyFont="1" applyFill="1" applyBorder="1" applyAlignment="1" applyProtection="1"/>
    <xf numFmtId="0" fontId="0" fillId="0" borderId="3" xfId="0" applyFill="1" applyBorder="1" applyAlignment="1" applyProtection="1"/>
    <xf numFmtId="0" fontId="0" fillId="0" borderId="3" xfId="0" applyFill="1" applyBorder="1" applyAlignment="1" applyProtection="1">
      <alignment horizontal="center"/>
    </xf>
    <xf numFmtId="0" fontId="3" fillId="0" borderId="3" xfId="0" applyFont="1" applyFill="1" applyBorder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0" fillId="0" borderId="0" xfId="0" applyAlignment="1" applyProtection="1">
      <alignment horizontal="center"/>
    </xf>
    <xf numFmtId="0" fontId="7" fillId="4" borderId="0" xfId="0" applyFont="1" applyFill="1" applyAlignment="1" applyProtection="1"/>
    <xf numFmtId="0" fontId="0" fillId="4" borderId="0" xfId="0" applyFill="1" applyAlignment="1" applyProtection="1"/>
    <xf numFmtId="0" fontId="23" fillId="0" borderId="0" xfId="0" applyFont="1" applyFill="1" applyAlignment="1" applyProtection="1"/>
    <xf numFmtId="0" fontId="17" fillId="0" borderId="0" xfId="0" applyFont="1" applyAlignment="1" applyProtection="1"/>
    <xf numFmtId="0" fontId="23" fillId="0" borderId="0" xfId="0" applyFont="1" applyFill="1" applyAlignment="1" applyProtection="1">
      <alignment horizontal="right"/>
    </xf>
    <xf numFmtId="0" fontId="23" fillId="0" borderId="0" xfId="0" applyFont="1" applyFill="1" applyAlignment="1" applyProtection="1">
      <alignment horizontal="center"/>
    </xf>
    <xf numFmtId="3" fontId="22" fillId="0" borderId="0" xfId="0" applyNumberFormat="1" applyFont="1" applyFill="1" applyBorder="1" applyAlignment="1" applyProtection="1">
      <alignment horizontal="center"/>
    </xf>
    <xf numFmtId="1" fontId="6" fillId="0" borderId="3" xfId="0" applyNumberFormat="1" applyFont="1" applyBorder="1" applyAlignment="1" applyProtection="1">
      <alignment horizontal="center"/>
    </xf>
    <xf numFmtId="1" fontId="0" fillId="0" borderId="0" xfId="0" applyNumberFormat="1" applyBorder="1" applyAlignment="1" applyProtection="1"/>
    <xf numFmtId="168" fontId="0" fillId="0" borderId="0" xfId="0" applyNumberFormat="1" applyBorder="1" applyAlignment="1" applyProtection="1"/>
    <xf numFmtId="3" fontId="0" fillId="0" borderId="0" xfId="0" applyNumberFormat="1" applyBorder="1" applyAlignment="1" applyProtection="1"/>
    <xf numFmtId="44" fontId="0" fillId="0" borderId="0" xfId="0" applyNumberFormat="1" applyBorder="1" applyAlignment="1" applyProtection="1"/>
    <xf numFmtId="0" fontId="3" fillId="0" borderId="0" xfId="0" applyFont="1" applyBorder="1" applyAlignment="1" applyProtection="1"/>
    <xf numFmtId="43" fontId="0" fillId="0" borderId="0" xfId="1" applyFont="1" applyBorder="1" applyAlignment="1" applyProtection="1"/>
    <xf numFmtId="0" fontId="23" fillId="0" borderId="0" xfId="0" applyFont="1" applyFill="1" applyBorder="1" applyAlignment="1" applyProtection="1"/>
    <xf numFmtId="3" fontId="3" fillId="0" borderId="0" xfId="0" applyNumberFormat="1" applyFont="1" applyBorder="1" applyAlignment="1" applyProtection="1">
      <alignment horizontal="center"/>
    </xf>
    <xf numFmtId="4" fontId="23" fillId="0" borderId="0" xfId="0" applyNumberFormat="1" applyFont="1" applyFill="1" applyBorder="1" applyAlignment="1" applyProtection="1">
      <alignment horizontal="center"/>
    </xf>
    <xf numFmtId="43" fontId="0" fillId="0" borderId="0" xfId="1" applyFont="1" applyBorder="1" applyAlignment="1" applyProtection="1">
      <alignment horizontal="left"/>
    </xf>
    <xf numFmtId="1" fontId="3" fillId="0" borderId="0" xfId="1" applyNumberFormat="1" applyFont="1" applyFill="1" applyBorder="1" applyAlignment="1" applyProtection="1">
      <alignment horizontal="center"/>
    </xf>
    <xf numFmtId="166" fontId="22" fillId="0" borderId="0" xfId="0" applyNumberFormat="1" applyFont="1" applyFill="1" applyBorder="1" applyAlignment="1" applyProtection="1">
      <alignment horizontal="center"/>
    </xf>
    <xf numFmtId="169" fontId="0" fillId="0" borderId="0" xfId="0" applyNumberFormat="1" applyBorder="1" applyAlignment="1" applyProtection="1">
      <alignment horizontal="center"/>
    </xf>
    <xf numFmtId="3" fontId="3" fillId="0" borderId="0" xfId="1" applyNumberFormat="1" applyFont="1" applyFill="1" applyBorder="1" applyAlignment="1" applyProtection="1">
      <alignment horizontal="center"/>
    </xf>
    <xf numFmtId="0" fontId="23" fillId="0" borderId="0" xfId="1" applyNumberFormat="1" applyFont="1" applyFill="1" applyBorder="1" applyAlignment="1" applyProtection="1">
      <alignment horizontal="left"/>
    </xf>
    <xf numFmtId="0" fontId="17" fillId="0" borderId="0" xfId="0" applyFont="1" applyBorder="1" applyAlignment="1" applyProtection="1">
      <alignment horizontal="center"/>
    </xf>
    <xf numFmtId="3" fontId="17" fillId="0" borderId="0" xfId="0" applyNumberFormat="1" applyFont="1" applyBorder="1" applyAlignment="1" applyProtection="1">
      <alignment horizontal="center"/>
    </xf>
    <xf numFmtId="39" fontId="17" fillId="0" borderId="0" xfId="0" applyNumberFormat="1" applyFont="1" applyBorder="1" applyAlignment="1" applyProtection="1">
      <alignment horizontal="center"/>
    </xf>
    <xf numFmtId="0" fontId="16" fillId="0" borderId="0" xfId="0" applyFont="1" applyAlignment="1" applyProtection="1"/>
    <xf numFmtId="39" fontId="0" fillId="0" borderId="3" xfId="1" applyNumberFormat="1" applyFont="1" applyBorder="1" applyAlignment="1" applyProtection="1">
      <alignment horizontal="center"/>
    </xf>
    <xf numFmtId="0" fontId="22" fillId="0" borderId="0" xfId="0" applyFont="1" applyFill="1" applyBorder="1" applyAlignment="1" applyProtection="1">
      <alignment horizontal="left"/>
    </xf>
    <xf numFmtId="0" fontId="3" fillId="0" borderId="3" xfId="0" applyFont="1" applyFill="1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23" fillId="0" borderId="0" xfId="0" applyFont="1" applyFill="1" applyBorder="1" applyAlignment="1" applyProtection="1">
      <alignment horizontal="center" wrapText="1"/>
    </xf>
    <xf numFmtId="0" fontId="17" fillId="0" borderId="0" xfId="0" applyFont="1" applyFill="1" applyBorder="1" applyAlignment="1" applyProtection="1">
      <alignment horizontal="center" wrapText="1"/>
    </xf>
    <xf numFmtId="14" fontId="23" fillId="0" borderId="0" xfId="0" applyNumberFormat="1" applyFont="1" applyFill="1" applyBorder="1" applyAlignment="1" applyProtection="1"/>
    <xf numFmtId="0" fontId="17" fillId="0" borderId="0" xfId="0" applyFont="1" applyFill="1" applyAlignment="1" applyProtection="1"/>
    <xf numFmtId="0" fontId="23" fillId="0" borderId="0" xfId="0" applyFont="1" applyFill="1" applyAlignment="1" applyProtection="1">
      <alignment horizontal="left" wrapText="1"/>
    </xf>
    <xf numFmtId="0" fontId="17" fillId="0" borderId="0" xfId="0" applyFont="1" applyFill="1" applyBorder="1" applyAlignment="1" applyProtection="1"/>
    <xf numFmtId="0" fontId="31" fillId="0" borderId="0" xfId="0" applyFont="1" applyFill="1" applyAlignment="1" applyProtection="1">
      <alignment horizontal="left"/>
    </xf>
    <xf numFmtId="14" fontId="0" fillId="0" borderId="0" xfId="0" applyNumberFormat="1" applyAlignment="1" applyProtection="1"/>
    <xf numFmtId="14" fontId="23" fillId="0" borderId="0" xfId="0" applyNumberFormat="1" applyFont="1" applyFill="1" applyAlignment="1" applyProtection="1"/>
    <xf numFmtId="0" fontId="17" fillId="0" borderId="0" xfId="0" applyFont="1" applyBorder="1" applyAlignment="1" applyProtection="1"/>
    <xf numFmtId="0" fontId="5" fillId="4" borderId="0" xfId="0" applyFont="1" applyFill="1" applyAlignment="1" applyProtection="1"/>
    <xf numFmtId="0" fontId="23" fillId="0" borderId="0" xfId="15" applyFont="1" applyBorder="1" applyAlignment="1" applyProtection="1"/>
    <xf numFmtId="0" fontId="17" fillId="0" borderId="0" xfId="15" applyFont="1" applyBorder="1" applyAlignment="1" applyProtection="1"/>
    <xf numFmtId="0" fontId="6" fillId="0" borderId="15" xfId="16" applyFont="1" applyFill="1" applyBorder="1" applyAlignment="1" applyProtection="1">
      <alignment horizontal="right"/>
    </xf>
    <xf numFmtId="0" fontId="9" fillId="0" borderId="0" xfId="16" applyFont="1" applyFill="1" applyBorder="1" applyAlignment="1" applyProtection="1"/>
    <xf numFmtId="0" fontId="20" fillId="0" borderId="0" xfId="16" applyFont="1" applyFill="1" applyBorder="1" applyAlignment="1" applyProtection="1"/>
    <xf numFmtId="165" fontId="9" fillId="0" borderId="0" xfId="16" applyNumberFormat="1" applyFont="1" applyFill="1" applyBorder="1" applyAlignment="1" applyProtection="1"/>
    <xf numFmtId="0" fontId="20" fillId="0" borderId="0" xfId="16" applyFont="1" applyAlignment="1" applyProtection="1"/>
    <xf numFmtId="0" fontId="3" fillId="0" borderId="4" xfId="16" applyFont="1" applyFill="1" applyBorder="1" applyAlignment="1" applyProtection="1"/>
    <xf numFmtId="0" fontId="14" fillId="0" borderId="4" xfId="16" applyFill="1" applyBorder="1" applyAlignment="1" applyProtection="1"/>
    <xf numFmtId="0" fontId="16" fillId="0" borderId="4" xfId="16" applyFont="1" applyFill="1" applyBorder="1" applyAlignment="1" applyProtection="1"/>
    <xf numFmtId="0" fontId="14" fillId="0" borderId="0" xfId="16" applyAlignment="1" applyProtection="1"/>
    <xf numFmtId="0" fontId="20" fillId="0" borderId="0" xfId="16" applyFont="1" applyBorder="1" applyAlignment="1" applyProtection="1"/>
    <xf numFmtId="0" fontId="3" fillId="0" borderId="0" xfId="16" applyFont="1" applyAlignment="1" applyProtection="1">
      <alignment horizontal="right"/>
    </xf>
    <xf numFmtId="0" fontId="14" fillId="0" borderId="0" xfId="16" applyFill="1" applyBorder="1" applyAlignment="1" applyProtection="1"/>
    <xf numFmtId="0" fontId="6" fillId="0" borderId="0" xfId="16" applyFont="1" applyFill="1" applyBorder="1" applyAlignment="1" applyProtection="1"/>
    <xf numFmtId="0" fontId="3" fillId="0" borderId="0" xfId="16" applyFont="1" applyFill="1" applyBorder="1" applyAlignment="1" applyProtection="1"/>
    <xf numFmtId="0" fontId="16" fillId="0" borderId="0" xfId="16" applyFont="1" applyFill="1" applyBorder="1" applyAlignment="1" applyProtection="1"/>
    <xf numFmtId="14" fontId="16" fillId="0" borderId="0" xfId="16" applyNumberFormat="1" applyFont="1" applyFill="1" applyBorder="1" applyAlignment="1" applyProtection="1"/>
    <xf numFmtId="0" fontId="3" fillId="0" borderId="0" xfId="16" applyFont="1" applyFill="1" applyBorder="1" applyAlignment="1" applyProtection="1">
      <alignment horizontal="center"/>
    </xf>
    <xf numFmtId="0" fontId="6" fillId="0" borderId="0" xfId="16" applyFont="1" applyFill="1" applyBorder="1" applyAlignment="1" applyProtection="1">
      <alignment horizontal="center"/>
    </xf>
    <xf numFmtId="0" fontId="14" fillId="0" borderId="0" xfId="16" applyFill="1" applyBorder="1" applyAlignment="1" applyProtection="1">
      <alignment horizontal="center"/>
    </xf>
    <xf numFmtId="0" fontId="6" fillId="0" borderId="0" xfId="16" applyFont="1" applyAlignment="1" applyProtection="1"/>
    <xf numFmtId="43" fontId="0" fillId="0" borderId="0" xfId="56" applyFont="1" applyBorder="1" applyAlignment="1" applyProtection="1"/>
    <xf numFmtId="0" fontId="16" fillId="0" borderId="0" xfId="16" applyNumberFormat="1" applyFont="1" applyFill="1" applyBorder="1" applyAlignment="1" applyProtection="1"/>
    <xf numFmtId="43" fontId="20" fillId="0" borderId="15" xfId="16" applyNumberFormat="1" applyFont="1" applyBorder="1" applyAlignment="1" applyProtection="1"/>
    <xf numFmtId="43" fontId="20" fillId="0" borderId="0" xfId="16" applyNumberFormat="1" applyFont="1" applyBorder="1" applyAlignment="1" applyProtection="1"/>
    <xf numFmtId="0" fontId="6" fillId="0" borderId="0" xfId="16" applyFont="1" applyAlignment="1" applyProtection="1">
      <alignment horizontal="right"/>
    </xf>
    <xf numFmtId="43" fontId="20" fillId="0" borderId="0" xfId="16" applyNumberFormat="1" applyFont="1" applyAlignment="1" applyProtection="1"/>
    <xf numFmtId="0" fontId="3" fillId="0" borderId="3" xfId="16" applyFont="1" applyBorder="1" applyAlignment="1" applyProtection="1">
      <alignment horizontal="center"/>
    </xf>
    <xf numFmtId="0" fontId="3" fillId="0" borderId="3" xfId="16" applyFont="1" applyFill="1" applyBorder="1" applyAlignment="1" applyProtection="1">
      <alignment horizontal="center"/>
    </xf>
    <xf numFmtId="0" fontId="3" fillId="0" borderId="0" xfId="16" applyFont="1" applyFill="1" applyBorder="1" applyAlignment="1" applyProtection="1">
      <alignment wrapText="1"/>
    </xf>
    <xf numFmtId="0" fontId="16" fillId="0" borderId="3" xfId="16" applyFont="1" applyFill="1" applyBorder="1" applyAlignment="1" applyProtection="1">
      <alignment horizontal="center"/>
    </xf>
    <xf numFmtId="43" fontId="16" fillId="0" borderId="3" xfId="56" applyFont="1" applyFill="1" applyBorder="1" applyAlignment="1" applyProtection="1">
      <alignment horizontal="center"/>
    </xf>
    <xf numFmtId="0" fontId="3" fillId="0" borderId="3" xfId="16" applyFont="1" applyBorder="1" applyAlignment="1" applyProtection="1">
      <alignment horizontal="center" wrapText="1"/>
    </xf>
    <xf numFmtId="0" fontId="3" fillId="0" borderId="3" xfId="16" applyFont="1" applyFill="1" applyBorder="1" applyAlignment="1" applyProtection="1">
      <alignment horizontal="center" wrapText="1"/>
    </xf>
    <xf numFmtId="0" fontId="20" fillId="8" borderId="3" xfId="16" applyFont="1" applyFill="1" applyBorder="1" applyAlignment="1" applyProtection="1"/>
    <xf numFmtId="0" fontId="9" fillId="0" borderId="0" xfId="16" applyNumberFormat="1" applyFont="1" applyFill="1" applyBorder="1" applyAlignment="1" applyProtection="1">
      <alignment horizontal="center"/>
    </xf>
    <xf numFmtId="0" fontId="9" fillId="0" borderId="0" xfId="16" applyFont="1" applyFill="1" applyBorder="1" applyAlignment="1" applyProtection="1">
      <alignment horizontal="center"/>
    </xf>
    <xf numFmtId="43" fontId="3" fillId="0" borderId="0" xfId="56" applyFont="1" applyFill="1" applyBorder="1" applyAlignment="1" applyProtection="1"/>
    <xf numFmtId="10" fontId="9" fillId="0" borderId="0" xfId="57" applyNumberFormat="1" applyFont="1" applyFill="1" applyBorder="1" applyAlignment="1" applyProtection="1"/>
    <xf numFmtId="43" fontId="3" fillId="0" borderId="3" xfId="56" applyFont="1" applyFill="1" applyBorder="1" applyAlignment="1" applyProtection="1">
      <alignment horizontal="center"/>
    </xf>
    <xf numFmtId="0" fontId="6" fillId="0" borderId="3" xfId="16" applyFont="1" applyFill="1" applyBorder="1" applyAlignment="1" applyProtection="1">
      <alignment horizontal="left"/>
    </xf>
    <xf numFmtId="0" fontId="29" fillId="0" borderId="3" xfId="16" applyFont="1" applyBorder="1" applyAlignment="1" applyProtection="1"/>
    <xf numFmtId="0" fontId="6" fillId="0" borderId="0" xfId="16" applyFont="1" applyBorder="1" applyAlignment="1" applyProtection="1">
      <alignment horizontal="left"/>
    </xf>
    <xf numFmtId="14" fontId="20" fillId="0" borderId="0" xfId="16" applyNumberFormat="1" applyFont="1" applyBorder="1" applyAlignment="1" applyProtection="1"/>
    <xf numFmtId="0" fontId="7" fillId="4" borderId="0" xfId="16" applyFont="1" applyFill="1" applyAlignment="1" applyProtection="1"/>
    <xf numFmtId="0" fontId="5" fillId="4" borderId="0" xfId="16" applyFont="1" applyFill="1" applyAlignment="1" applyProtection="1"/>
    <xf numFmtId="0" fontId="3" fillId="0" borderId="0" xfId="16" applyFont="1" applyFill="1" applyBorder="1" applyAlignment="1" applyProtection="1">
      <alignment horizontal="center" wrapText="1"/>
    </xf>
    <xf numFmtId="0" fontId="20" fillId="0" borderId="0" xfId="16" applyFont="1" applyFill="1" applyBorder="1" applyAlignment="1" applyProtection="1">
      <alignment horizontal="left"/>
    </xf>
    <xf numFmtId="0" fontId="9" fillId="0" borderId="0" xfId="15" applyFont="1" applyBorder="1" applyAlignment="1" applyProtection="1"/>
    <xf numFmtId="0" fontId="3" fillId="0" borderId="0" xfId="43" applyFont="1" applyFill="1" applyBorder="1" applyAlignment="1" applyProtection="1"/>
    <xf numFmtId="0" fontId="6" fillId="0" borderId="0" xfId="43" applyFont="1" applyFill="1" applyBorder="1" applyAlignment="1" applyProtection="1"/>
    <xf numFmtId="171" fontId="3" fillId="0" borderId="3" xfId="43" applyNumberFormat="1" applyFont="1" applyFill="1" applyBorder="1" applyAlignment="1" applyProtection="1"/>
    <xf numFmtId="41" fontId="3" fillId="0" borderId="0" xfId="16" applyNumberFormat="1" applyFont="1" applyFill="1" applyBorder="1" applyAlignment="1" applyProtection="1"/>
    <xf numFmtId="0" fontId="6" fillId="17" borderId="3" xfId="16" applyFont="1" applyFill="1" applyBorder="1" applyAlignment="1" applyProtection="1"/>
    <xf numFmtId="171" fontId="3" fillId="0" borderId="3" xfId="16" applyNumberFormat="1" applyFont="1" applyFill="1" applyBorder="1" applyAlignment="1" applyProtection="1"/>
    <xf numFmtId="41" fontId="6" fillId="0" borderId="0" xfId="16" applyNumberFormat="1" applyFont="1" applyFill="1" applyBorder="1" applyAlignment="1" applyProtection="1"/>
    <xf numFmtId="167" fontId="3" fillId="0" borderId="0" xfId="16" applyNumberFormat="1" applyFont="1" applyFill="1" applyBorder="1" applyAlignment="1" applyProtection="1"/>
    <xf numFmtId="167" fontId="3" fillId="0" borderId="0" xfId="17" applyNumberFormat="1" applyFont="1" applyFill="1" applyBorder="1" applyAlignment="1" applyProtection="1"/>
    <xf numFmtId="0" fontId="6" fillId="0" borderId="4" xfId="16" applyFont="1" applyFill="1" applyBorder="1" applyAlignment="1" applyProtection="1">
      <alignment horizontal="left"/>
    </xf>
    <xf numFmtId="4" fontId="3" fillId="0" borderId="4" xfId="16" applyNumberFormat="1" applyFont="1" applyFill="1" applyBorder="1" applyAlignment="1" applyProtection="1"/>
    <xf numFmtId="4" fontId="3" fillId="0" borderId="0" xfId="16" applyNumberFormat="1" applyFont="1" applyFill="1" applyBorder="1" applyAlignment="1" applyProtection="1"/>
    <xf numFmtId="0" fontId="3" fillId="0" borderId="0" xfId="16" applyFont="1" applyFill="1" applyBorder="1" applyAlignment="1" applyProtection="1">
      <alignment horizontal="right"/>
    </xf>
    <xf numFmtId="41" fontId="3" fillId="18" borderId="0" xfId="43" applyNumberFormat="1" applyFont="1" applyFill="1" applyBorder="1" applyAlignment="1" applyProtection="1"/>
    <xf numFmtId="41" fontId="3" fillId="18" borderId="6" xfId="43" applyNumberFormat="1" applyFont="1" applyFill="1" applyBorder="1" applyAlignment="1" applyProtection="1"/>
    <xf numFmtId="0" fontId="3" fillId="0" borderId="0" xfId="43" applyFont="1" applyFill="1" applyBorder="1" applyAlignment="1" applyProtection="1">
      <alignment horizontal="center"/>
    </xf>
    <xf numFmtId="0" fontId="3" fillId="0" borderId="5" xfId="43" applyFont="1" applyFill="1" applyBorder="1" applyAlignment="1" applyProtection="1"/>
    <xf numFmtId="0" fontId="6" fillId="0" borderId="5" xfId="43" applyFont="1" applyFill="1" applyBorder="1" applyAlignment="1" applyProtection="1"/>
    <xf numFmtId="0" fontId="6" fillId="17" borderId="7" xfId="43" applyFont="1" applyFill="1" applyBorder="1" applyAlignment="1" applyProtection="1"/>
    <xf numFmtId="167" fontId="6" fillId="17" borderId="15" xfId="43" applyNumberFormat="1" applyFont="1" applyFill="1" applyBorder="1" applyAlignment="1" applyProtection="1"/>
    <xf numFmtId="167" fontId="6" fillId="17" borderId="8" xfId="43" applyNumberFormat="1" applyFont="1" applyFill="1" applyBorder="1" applyAlignment="1" applyProtection="1"/>
    <xf numFmtId="167" fontId="6" fillId="17" borderId="9" xfId="43" applyNumberFormat="1" applyFont="1" applyFill="1" applyBorder="1" applyAlignment="1" applyProtection="1"/>
    <xf numFmtId="167" fontId="6" fillId="17" borderId="16" xfId="43" applyNumberFormat="1" applyFont="1" applyFill="1" applyBorder="1" applyAlignment="1" applyProtection="1"/>
    <xf numFmtId="0" fontId="3" fillId="0" borderId="5" xfId="43" applyFont="1" applyFill="1" applyBorder="1" applyAlignment="1" applyProtection="1">
      <alignment horizontal="left"/>
    </xf>
    <xf numFmtId="171" fontId="16" fillId="0" borderId="3" xfId="43" applyNumberFormat="1" applyFont="1" applyFill="1" applyBorder="1" applyAlignment="1" applyProtection="1"/>
    <xf numFmtId="41" fontId="3" fillId="18" borderId="13" xfId="43" applyNumberFormat="1" applyFont="1" applyFill="1" applyBorder="1" applyAlignment="1" applyProtection="1"/>
    <xf numFmtId="41" fontId="3" fillId="18" borderId="17" xfId="43" applyNumberFormat="1" applyFont="1" applyFill="1" applyBorder="1" applyAlignment="1" applyProtection="1"/>
    <xf numFmtId="41" fontId="3" fillId="18" borderId="15" xfId="43" applyNumberFormat="1" applyFont="1" applyFill="1" applyBorder="1" applyAlignment="1" applyProtection="1"/>
    <xf numFmtId="41" fontId="3" fillId="18" borderId="16" xfId="43" applyNumberFormat="1" applyFont="1" applyFill="1" applyBorder="1" applyAlignment="1" applyProtection="1"/>
    <xf numFmtId="0" fontId="23" fillId="0" borderId="0" xfId="16" applyFont="1" applyFill="1" applyBorder="1" applyAlignment="1" applyProtection="1"/>
    <xf numFmtId="171" fontId="23" fillId="0" borderId="4" xfId="16" applyNumberFormat="1" applyFont="1" applyFill="1" applyBorder="1" applyAlignment="1" applyProtection="1"/>
    <xf numFmtId="171" fontId="3" fillId="0" borderId="0" xfId="16" applyNumberFormat="1" applyFont="1" applyFill="1" applyBorder="1" applyAlignment="1" applyProtection="1"/>
    <xf numFmtId="171" fontId="26" fillId="0" borderId="0" xfId="56" applyNumberFormat="1" applyFont="1" applyFill="1" applyBorder="1" applyAlignment="1" applyProtection="1"/>
    <xf numFmtId="171" fontId="23" fillId="0" borderId="0" xfId="16" applyNumberFormat="1" applyFont="1" applyFill="1" applyBorder="1" applyAlignment="1" applyProtection="1"/>
    <xf numFmtId="44" fontId="3" fillId="0" borderId="0" xfId="16" applyNumberFormat="1" applyFont="1" applyFill="1" applyBorder="1" applyAlignment="1" applyProtection="1"/>
    <xf numFmtId="0" fontId="3" fillId="0" borderId="0" xfId="16" quotePrefix="1" applyFont="1" applyFill="1" applyBorder="1" applyAlignment="1" applyProtection="1">
      <alignment horizontal="right"/>
    </xf>
    <xf numFmtId="0" fontId="3" fillId="0" borderId="0" xfId="16" applyFont="1" applyFill="1" applyBorder="1" applyAlignment="1" applyProtection="1">
      <alignment horizontal="left"/>
    </xf>
    <xf numFmtId="0" fontId="18" fillId="0" borderId="5" xfId="0" applyFont="1" applyBorder="1" applyAlignment="1" applyProtection="1"/>
    <xf numFmtId="171" fontId="3" fillId="0" borderId="2" xfId="43" applyNumberFormat="1" applyFont="1" applyFill="1" applyBorder="1" applyAlignment="1" applyProtection="1"/>
    <xf numFmtId="167" fontId="6" fillId="17" borderId="0" xfId="43" applyNumberFormat="1" applyFont="1" applyFill="1" applyBorder="1" applyAlignment="1" applyProtection="1"/>
    <xf numFmtId="167" fontId="6" fillId="17" borderId="6" xfId="43" applyNumberFormat="1" applyFont="1" applyFill="1" applyBorder="1" applyAlignment="1" applyProtection="1"/>
    <xf numFmtId="0" fontId="6" fillId="0" borderId="0" xfId="16" applyFont="1" applyFill="1" applyBorder="1" applyAlignment="1" applyProtection="1">
      <alignment horizontal="left"/>
    </xf>
    <xf numFmtId="14" fontId="3" fillId="0" borderId="0" xfId="16" applyNumberFormat="1" applyFont="1" applyFill="1" applyBorder="1" applyAlignment="1" applyProtection="1"/>
    <xf numFmtId="0" fontId="24" fillId="16" borderId="0" xfId="43" applyFont="1" applyFill="1" applyBorder="1" applyAlignment="1" applyProtection="1"/>
    <xf numFmtId="0" fontId="25" fillId="16" borderId="0" xfId="43" applyFont="1" applyFill="1" applyBorder="1" applyAlignment="1" applyProtection="1"/>
    <xf numFmtId="0" fontId="24" fillId="0" borderId="0" xfId="43" applyFont="1" applyFill="1" applyBorder="1" applyAlignment="1" applyProtection="1"/>
    <xf numFmtId="0" fontId="27" fillId="17" borderId="1" xfId="43" applyFont="1" applyFill="1" applyBorder="1" applyAlignment="1" applyProtection="1">
      <alignment horizontal="center" vertical="center" wrapText="1"/>
    </xf>
    <xf numFmtId="0" fontId="27" fillId="13" borderId="1" xfId="43" applyFont="1" applyFill="1" applyBorder="1" applyAlignment="1" applyProtection="1">
      <alignment horizontal="center" vertical="center" wrapText="1"/>
    </xf>
    <xf numFmtId="0" fontId="3" fillId="15" borderId="3" xfId="16" applyFont="1" applyFill="1" applyBorder="1" applyAlignment="1" applyProtection="1">
      <alignment horizontal="center" vertical="center" wrapText="1"/>
    </xf>
    <xf numFmtId="0" fontId="3" fillId="14" borderId="3" xfId="16" applyFont="1" applyFill="1" applyBorder="1" applyAlignment="1" applyProtection="1">
      <alignment horizontal="center" vertical="center"/>
    </xf>
    <xf numFmtId="0" fontId="6" fillId="17" borderId="8" xfId="43" applyFont="1" applyFill="1" applyBorder="1" applyAlignment="1" applyProtection="1"/>
    <xf numFmtId="0" fontId="6" fillId="17" borderId="15" xfId="43" applyFont="1" applyFill="1" applyBorder="1" applyAlignment="1" applyProtection="1"/>
    <xf numFmtId="0" fontId="6" fillId="17" borderId="16" xfId="43" applyFont="1" applyFill="1" applyBorder="1" applyAlignment="1" applyProtection="1"/>
    <xf numFmtId="0" fontId="6" fillId="5" borderId="3" xfId="0" applyFont="1" applyFill="1" applyBorder="1" applyAlignment="1" applyProtection="1">
      <alignment horizontal="center" vertical="center"/>
    </xf>
    <xf numFmtId="4" fontId="0" fillId="0" borderId="3" xfId="1" applyNumberFormat="1" applyFont="1" applyFill="1" applyBorder="1" applyAlignment="1" applyProtection="1">
      <alignment horizontal="center"/>
    </xf>
    <xf numFmtId="4" fontId="0" fillId="8" borderId="3" xfId="1" applyNumberFormat="1" applyFont="1" applyFill="1" applyBorder="1" applyAlignment="1" applyProtection="1">
      <alignment horizontal="center"/>
    </xf>
    <xf numFmtId="9" fontId="0" fillId="0" borderId="3" xfId="29" applyFont="1" applyBorder="1" applyAlignment="1" applyProtection="1">
      <alignment horizontal="center"/>
    </xf>
    <xf numFmtId="0" fontId="0" fillId="4" borderId="3" xfId="0" applyFill="1" applyBorder="1" applyAlignment="1" applyProtection="1"/>
    <xf numFmtId="4" fontId="0" fillId="0" borderId="3" xfId="0" applyNumberFormat="1" applyBorder="1" applyAlignment="1" applyProtection="1">
      <alignment horizontal="center"/>
    </xf>
    <xf numFmtId="4" fontId="0" fillId="8" borderId="3" xfId="0" applyNumberFormat="1" applyFill="1" applyBorder="1" applyAlignment="1" applyProtection="1">
      <alignment horizontal="center"/>
    </xf>
    <xf numFmtId="0" fontId="0" fillId="0" borderId="18" xfId="0" applyBorder="1" applyAlignment="1" applyProtection="1"/>
    <xf numFmtId="0" fontId="0" fillId="0" borderId="0" xfId="0" applyBorder="1" applyAlignment="1" applyProtection="1">
      <alignment horizontal="left"/>
    </xf>
    <xf numFmtId="43" fontId="3" fillId="0" borderId="3" xfId="1" applyNumberFormat="1" applyFont="1" applyFill="1" applyBorder="1" applyAlignment="1" applyProtection="1"/>
    <xf numFmtId="0" fontId="3" fillId="0" borderId="4" xfId="0" applyFont="1" applyBorder="1" applyAlignment="1" applyProtection="1"/>
    <xf numFmtId="0" fontId="29" fillId="0" borderId="4" xfId="0" applyFont="1" applyBorder="1" applyAlignment="1" applyProtection="1">
      <alignment horizontal="center"/>
    </xf>
    <xf numFmtId="0" fontId="29" fillId="0" borderId="0" xfId="0" applyFont="1" applyAlignment="1" applyProtection="1">
      <alignment horizontal="center"/>
    </xf>
    <xf numFmtId="0" fontId="6" fillId="0" borderId="0" xfId="0" applyFont="1" applyAlignment="1" applyProtection="1">
      <alignment horizontal="right"/>
    </xf>
    <xf numFmtId="167" fontId="3" fillId="0" borderId="0" xfId="0" applyNumberFormat="1" applyFont="1" applyAlignment="1" applyProtection="1">
      <alignment horizontal="center"/>
    </xf>
    <xf numFmtId="0" fontId="6" fillId="0" borderId="0" xfId="0" applyFont="1" applyAlignment="1" applyProtection="1">
      <alignment horizontal="center"/>
    </xf>
    <xf numFmtId="44" fontId="29" fillId="0" borderId="0" xfId="0" applyNumberFormat="1" applyFont="1" applyAlignment="1" applyProtection="1">
      <alignment horizontal="center"/>
    </xf>
    <xf numFmtId="0" fontId="10" fillId="0" borderId="0" xfId="0" applyFont="1" applyFill="1" applyBorder="1" applyAlignment="1" applyProtection="1"/>
    <xf numFmtId="0" fontId="3" fillId="0" borderId="11" xfId="0" applyFont="1" applyBorder="1" applyAlignment="1" applyProtection="1">
      <alignment horizontal="center"/>
    </xf>
    <xf numFmtId="43" fontId="3" fillId="0" borderId="11" xfId="0" applyNumberFormat="1" applyFont="1" applyBorder="1" applyAlignment="1" applyProtection="1">
      <alignment horizontal="right"/>
    </xf>
    <xf numFmtId="10" fontId="3" fillId="0" borderId="11" xfId="29" applyNumberFormat="1" applyFont="1" applyBorder="1" applyAlignment="1" applyProtection="1">
      <alignment horizontal="center"/>
    </xf>
    <xf numFmtId="43" fontId="3" fillId="0" borderId="3" xfId="2" applyNumberFormat="1" applyFont="1" applyFill="1" applyBorder="1" applyAlignment="1" applyProtection="1">
      <alignment horizontal="right"/>
    </xf>
    <xf numFmtId="0" fontId="6" fillId="0" borderId="0" xfId="0" applyFont="1" applyFill="1" applyBorder="1" applyAlignment="1" applyProtection="1"/>
    <xf numFmtId="0" fontId="9" fillId="0" borderId="0" xfId="0" applyFont="1" applyFill="1" applyBorder="1" applyAlignment="1" applyProtection="1">
      <alignment horizontal="left"/>
    </xf>
    <xf numFmtId="0" fontId="3" fillId="0" borderId="3" xfId="0" applyFont="1" applyFill="1" applyBorder="1" applyAlignment="1" applyProtection="1">
      <alignment horizontal="left"/>
    </xf>
    <xf numFmtId="43" fontId="3" fillId="0" borderId="3" xfId="0" applyNumberFormat="1" applyFont="1" applyBorder="1" applyAlignment="1" applyProtection="1"/>
    <xf numFmtId="0" fontId="20" fillId="0" borderId="0" xfId="0" applyFont="1" applyAlignment="1" applyProtection="1">
      <alignment horizontal="left" wrapText="1"/>
    </xf>
    <xf numFmtId="167" fontId="6" fillId="0" borderId="0" xfId="0" applyNumberFormat="1" applyFont="1" applyAlignment="1" applyProtection="1">
      <alignment horizontal="left"/>
    </xf>
    <xf numFmtId="167" fontId="3" fillId="0" borderId="0" xfId="0" applyNumberFormat="1" applyFont="1" applyAlignment="1" applyProtection="1">
      <alignment horizontal="left"/>
    </xf>
    <xf numFmtId="43" fontId="3" fillId="0" borderId="3" xfId="0" applyNumberFormat="1" applyFont="1" applyBorder="1" applyAlignment="1" applyProtection="1">
      <alignment horizontal="right" wrapText="1"/>
    </xf>
    <xf numFmtId="10" fontId="3" fillId="0" borderId="3" xfId="0" applyNumberFormat="1" applyFont="1" applyBorder="1" applyAlignment="1" applyProtection="1">
      <alignment horizontal="center"/>
    </xf>
    <xf numFmtId="43" fontId="3" fillId="0" borderId="32" xfId="0" applyNumberFormat="1" applyFont="1" applyBorder="1" applyAlignment="1" applyProtection="1">
      <alignment horizontal="right" wrapText="1"/>
    </xf>
    <xf numFmtId="43" fontId="3" fillId="0" borderId="30" xfId="0" applyNumberFormat="1" applyFont="1" applyBorder="1" applyAlignment="1" applyProtection="1">
      <alignment horizontal="right" wrapText="1"/>
    </xf>
    <xf numFmtId="10" fontId="3" fillId="0" borderId="30" xfId="0" applyNumberFormat="1" applyFont="1" applyBorder="1" applyAlignment="1" applyProtection="1">
      <alignment horizontal="center"/>
    </xf>
    <xf numFmtId="43" fontId="3" fillId="0" borderId="34" xfId="0" applyNumberFormat="1" applyFont="1" applyBorder="1" applyAlignment="1" applyProtection="1">
      <alignment horizontal="right" wrapText="1"/>
    </xf>
    <xf numFmtId="0" fontId="3" fillId="0" borderId="31" xfId="0" applyNumberFormat="1" applyFont="1" applyBorder="1" applyAlignment="1" applyProtection="1">
      <alignment horizontal="center" wrapText="1"/>
    </xf>
    <xf numFmtId="0" fontId="3" fillId="0" borderId="3" xfId="0" applyFont="1" applyBorder="1" applyAlignment="1" applyProtection="1">
      <alignment horizontal="left"/>
    </xf>
    <xf numFmtId="7" fontId="3" fillId="0" borderId="3" xfId="0" applyNumberFormat="1" applyFont="1" applyBorder="1" applyAlignment="1" applyProtection="1">
      <alignment horizontal="left"/>
    </xf>
    <xf numFmtId="7" fontId="3" fillId="0" borderId="3" xfId="0" applyNumberFormat="1" applyFont="1" applyFill="1" applyBorder="1" applyAlignment="1" applyProtection="1">
      <alignment horizontal="left"/>
    </xf>
    <xf numFmtId="0" fontId="3" fillId="0" borderId="33" xfId="0" applyNumberFormat="1" applyFont="1" applyBorder="1" applyAlignment="1" applyProtection="1">
      <alignment horizontal="center" wrapText="1"/>
    </xf>
    <xf numFmtId="7" fontId="3" fillId="0" borderId="30" xfId="0" applyNumberFormat="1" applyFont="1" applyFill="1" applyBorder="1" applyAlignment="1" applyProtection="1">
      <alignment horizontal="left"/>
    </xf>
    <xf numFmtId="0" fontId="6" fillId="0" borderId="0" xfId="0" applyFont="1" applyBorder="1" applyAlignment="1" applyProtection="1">
      <alignment horizontal="left"/>
    </xf>
    <xf numFmtId="14" fontId="3" fillId="0" borderId="0" xfId="0" applyNumberFormat="1" applyFont="1" applyBorder="1" applyAlignment="1" applyProtection="1">
      <alignment horizontal="right"/>
    </xf>
    <xf numFmtId="14" fontId="6" fillId="0" borderId="0" xfId="0" applyNumberFormat="1" applyFont="1" applyBorder="1" applyAlignment="1" applyProtection="1">
      <alignment horizontal="right"/>
    </xf>
    <xf numFmtId="0" fontId="30" fillId="0" borderId="21" xfId="0" applyFont="1" applyBorder="1" applyAlignment="1" applyProtection="1"/>
    <xf numFmtId="0" fontId="6" fillId="0" borderId="22" xfId="0" applyFont="1" applyBorder="1" applyAlignment="1" applyProtection="1"/>
    <xf numFmtId="0" fontId="6" fillId="0" borderId="24" xfId="0" applyFont="1" applyBorder="1" applyAlignment="1" applyProtection="1"/>
    <xf numFmtId="0" fontId="3" fillId="0" borderId="25" xfId="0" applyFont="1" applyBorder="1" applyAlignment="1" applyProtection="1">
      <alignment horizontal="center"/>
    </xf>
    <xf numFmtId="0" fontId="3" fillId="0" borderId="14" xfId="0" applyFont="1" applyBorder="1" applyAlignment="1" applyProtection="1">
      <alignment horizontal="center"/>
    </xf>
    <xf numFmtId="7" fontId="3" fillId="0" borderId="1" xfId="0" applyNumberFormat="1" applyFont="1" applyBorder="1" applyAlignment="1" applyProtection="1">
      <alignment horizontal="center"/>
    </xf>
    <xf numFmtId="0" fontId="3" fillId="0" borderId="15" xfId="0" applyFont="1" applyBorder="1" applyAlignment="1" applyProtection="1">
      <alignment horizontal="center"/>
    </xf>
    <xf numFmtId="7" fontId="3" fillId="0" borderId="26" xfId="0" applyNumberFormat="1" applyFont="1" applyBorder="1" applyAlignment="1" applyProtection="1">
      <alignment horizontal="center"/>
    </xf>
    <xf numFmtId="0" fontId="3" fillId="0" borderId="25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7" fontId="3" fillId="0" borderId="1" xfId="0" applyNumberFormat="1" applyFont="1" applyBorder="1" applyAlignment="1" applyProtection="1">
      <alignment vertical="center"/>
    </xf>
    <xf numFmtId="7" fontId="3" fillId="0" borderId="1" xfId="0" applyNumberFormat="1" applyFont="1" applyBorder="1" applyAlignment="1" applyProtection="1">
      <alignment horizontal="center" vertical="center"/>
    </xf>
    <xf numFmtId="0" fontId="3" fillId="0" borderId="23" xfId="0" applyFont="1" applyBorder="1" applyAlignment="1" applyProtection="1">
      <alignment horizontal="center" vertical="center"/>
    </xf>
    <xf numFmtId="7" fontId="3" fillId="0" borderId="12" xfId="0" applyNumberFormat="1" applyFont="1" applyBorder="1" applyAlignment="1" applyProtection="1">
      <alignment horizontal="center" vertical="center"/>
    </xf>
    <xf numFmtId="7" fontId="3" fillId="0" borderId="5" xfId="0" applyNumberFormat="1" applyFont="1" applyBorder="1" applyAlignment="1" applyProtection="1">
      <alignment horizontal="center" vertical="center"/>
    </xf>
    <xf numFmtId="7" fontId="3" fillId="0" borderId="14" xfId="0" applyNumberFormat="1" applyFont="1" applyBorder="1" applyAlignment="1" applyProtection="1">
      <alignment horizontal="center" vertical="center"/>
    </xf>
    <xf numFmtId="0" fontId="6" fillId="0" borderId="28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vertical="center"/>
    </xf>
    <xf numFmtId="7" fontId="3" fillId="0" borderId="2" xfId="0" applyNumberFormat="1" applyFont="1" applyBorder="1" applyAlignment="1" applyProtection="1">
      <alignment vertical="center"/>
    </xf>
    <xf numFmtId="7" fontId="3" fillId="0" borderId="10" xfId="0" applyNumberFormat="1" applyFont="1" applyBorder="1" applyAlignment="1" applyProtection="1">
      <alignment vertical="center"/>
    </xf>
    <xf numFmtId="7" fontId="3" fillId="0" borderId="2" xfId="0" applyNumberFormat="1" applyFont="1" applyBorder="1" applyAlignment="1" applyProtection="1">
      <alignment horizontal="center" vertical="center"/>
    </xf>
    <xf numFmtId="7" fontId="3" fillId="0" borderId="10" xfId="0" applyNumberFormat="1" applyFont="1" applyBorder="1" applyAlignment="1" applyProtection="1">
      <alignment horizontal="center" vertical="center"/>
    </xf>
    <xf numFmtId="0" fontId="9" fillId="0" borderId="13" xfId="15" applyFont="1" applyBorder="1" applyAlignment="1" applyProtection="1">
      <alignment horizontal="left"/>
    </xf>
    <xf numFmtId="0" fontId="3" fillId="0" borderId="5" xfId="0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>
      <alignment horizontal="left"/>
    </xf>
    <xf numFmtId="0" fontId="8" fillId="0" borderId="0" xfId="0" applyFont="1" applyAlignment="1" applyProtection="1">
      <alignment horizontal="center"/>
    </xf>
    <xf numFmtId="0" fontId="16" fillId="6" borderId="7" xfId="0" applyFont="1" applyFill="1" applyBorder="1" applyAlignment="1" applyProtection="1">
      <alignment horizontal="center"/>
      <protection locked="0"/>
    </xf>
    <xf numFmtId="0" fontId="16" fillId="6" borderId="8" xfId="0" applyFont="1" applyFill="1" applyBorder="1" applyAlignment="1" applyProtection="1">
      <alignment horizontal="center"/>
      <protection locked="0"/>
    </xf>
    <xf numFmtId="0" fontId="16" fillId="6" borderId="9" xfId="0" applyFont="1" applyFill="1" applyBorder="1" applyAlignment="1" applyProtection="1">
      <alignment horizontal="center"/>
      <protection locked="0"/>
    </xf>
    <xf numFmtId="0" fontId="7" fillId="4" borderId="0" xfId="0" applyFont="1" applyFill="1" applyAlignment="1" applyProtection="1">
      <alignment horizontal="left"/>
    </xf>
    <xf numFmtId="0" fontId="32" fillId="8" borderId="14" xfId="0" applyFont="1" applyFill="1" applyBorder="1" applyAlignment="1" applyProtection="1">
      <alignment horizontal="center"/>
    </xf>
    <xf numFmtId="0" fontId="32" fillId="8" borderId="16" xfId="0" applyFont="1" applyFill="1" applyBorder="1" applyAlignment="1" applyProtection="1">
      <alignment horizontal="center"/>
    </xf>
    <xf numFmtId="0" fontId="32" fillId="8" borderId="10" xfId="0" applyFont="1" applyFill="1" applyBorder="1" applyAlignment="1" applyProtection="1">
      <alignment horizontal="center"/>
    </xf>
    <xf numFmtId="0" fontId="32" fillId="8" borderId="17" xfId="0" applyFont="1" applyFill="1" applyBorder="1" applyAlignment="1" applyProtection="1">
      <alignment horizontal="center"/>
    </xf>
    <xf numFmtId="0" fontId="3" fillId="0" borderId="0" xfId="0" applyFont="1" applyAlignment="1" applyProtection="1">
      <alignment horizontal="left"/>
    </xf>
    <xf numFmtId="0" fontId="3" fillId="0" borderId="5" xfId="0" applyFont="1" applyBorder="1" applyAlignment="1" applyProtection="1">
      <alignment horizontal="left"/>
    </xf>
    <xf numFmtId="0" fontId="3" fillId="0" borderId="0" xfId="0" applyFont="1" applyAlignment="1" applyProtection="1">
      <alignment horizontal="center"/>
    </xf>
    <xf numFmtId="0" fontId="3" fillId="0" borderId="6" xfId="0" applyFont="1" applyBorder="1" applyAlignment="1" applyProtection="1">
      <alignment horizontal="center"/>
    </xf>
    <xf numFmtId="0" fontId="3" fillId="0" borderId="6" xfId="0" applyFont="1" applyBorder="1" applyAlignment="1" applyProtection="1">
      <alignment horizontal="left"/>
    </xf>
    <xf numFmtId="0" fontId="0" fillId="0" borderId="0" xfId="0" applyAlignment="1" applyProtection="1">
      <alignment horizontal="left"/>
    </xf>
    <xf numFmtId="0" fontId="0" fillId="0" borderId="6" xfId="0" applyBorder="1" applyAlignment="1" applyProtection="1">
      <alignment horizontal="left"/>
    </xf>
    <xf numFmtId="165" fontId="16" fillId="3" borderId="7" xfId="0" applyNumberFormat="1" applyFont="1" applyFill="1" applyBorder="1" applyAlignment="1" applyProtection="1">
      <alignment horizontal="left"/>
      <protection locked="0"/>
    </xf>
    <xf numFmtId="165" fontId="16" fillId="3" borderId="8" xfId="0" applyNumberFormat="1" applyFont="1" applyFill="1" applyBorder="1" applyAlignment="1" applyProtection="1">
      <alignment horizontal="left"/>
      <protection locked="0"/>
    </xf>
    <xf numFmtId="165" fontId="16" fillId="3" borderId="9" xfId="0" applyNumberFormat="1" applyFont="1" applyFill="1" applyBorder="1" applyAlignment="1" applyProtection="1">
      <alignment horizontal="left"/>
      <protection locked="0"/>
    </xf>
    <xf numFmtId="0" fontId="16" fillId="3" borderId="7" xfId="0" applyFont="1" applyFill="1" applyBorder="1" applyAlignment="1" applyProtection="1">
      <alignment horizontal="left"/>
      <protection locked="0"/>
    </xf>
    <xf numFmtId="0" fontId="16" fillId="3" borderId="8" xfId="0" applyFont="1" applyFill="1" applyBorder="1" applyAlignment="1" applyProtection="1">
      <alignment horizontal="left"/>
      <protection locked="0"/>
    </xf>
    <xf numFmtId="0" fontId="16" fillId="3" borderId="9" xfId="0" applyFont="1" applyFill="1" applyBorder="1" applyAlignment="1" applyProtection="1">
      <alignment horizontal="left"/>
      <protection locked="0"/>
    </xf>
    <xf numFmtId="0" fontId="0" fillId="8" borderId="7" xfId="0" applyFont="1" applyFill="1" applyBorder="1" applyAlignment="1" applyProtection="1">
      <alignment horizontal="left"/>
    </xf>
    <xf numFmtId="0" fontId="3" fillId="8" borderId="8" xfId="0" applyFont="1" applyFill="1" applyBorder="1" applyAlignment="1" applyProtection="1">
      <alignment horizontal="left"/>
    </xf>
    <xf numFmtId="0" fontId="3" fillId="8" borderId="9" xfId="0" applyFont="1" applyFill="1" applyBorder="1" applyAlignment="1" applyProtection="1">
      <alignment horizontal="left"/>
    </xf>
    <xf numFmtId="10" fontId="0" fillId="2" borderId="7" xfId="29" applyNumberFormat="1" applyFont="1" applyFill="1" applyBorder="1" applyAlignment="1" applyProtection="1">
      <alignment horizontal="center"/>
    </xf>
    <xf numFmtId="10" fontId="0" fillId="2" borderId="9" xfId="29" applyNumberFormat="1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wrapText="1"/>
    </xf>
    <xf numFmtId="10" fontId="16" fillId="3" borderId="7" xfId="29" applyNumberFormat="1" applyFont="1" applyFill="1" applyBorder="1" applyAlignment="1" applyProtection="1">
      <alignment horizontal="center"/>
      <protection locked="0"/>
    </xf>
    <xf numFmtId="10" fontId="16" fillId="3" borderId="8" xfId="29" applyNumberFormat="1" applyFont="1" applyFill="1" applyBorder="1" applyAlignment="1" applyProtection="1">
      <alignment horizontal="center"/>
      <protection locked="0"/>
    </xf>
    <xf numFmtId="10" fontId="16" fillId="3" borderId="9" xfId="29" applyNumberFormat="1" applyFont="1" applyFill="1" applyBorder="1" applyAlignment="1" applyProtection="1">
      <alignment horizontal="center"/>
      <protection locked="0"/>
    </xf>
    <xf numFmtId="0" fontId="3" fillId="0" borderId="5" xfId="0" applyFont="1" applyFill="1" applyBorder="1" applyAlignment="1" applyProtection="1">
      <alignment horizontal="right"/>
    </xf>
    <xf numFmtId="0" fontId="3" fillId="0" borderId="0" xfId="0" applyFont="1" applyFill="1" applyBorder="1" applyAlignment="1" applyProtection="1">
      <alignment horizontal="right"/>
    </xf>
    <xf numFmtId="0" fontId="11" fillId="0" borderId="0" xfId="15" applyFill="1" applyAlignment="1" applyProtection="1">
      <alignment horizontal="center"/>
    </xf>
    <xf numFmtId="165" fontId="11" fillId="3" borderId="7" xfId="15" applyNumberFormat="1" applyFill="1" applyBorder="1" applyAlignment="1" applyProtection="1">
      <alignment horizontal="left"/>
      <protection locked="0"/>
    </xf>
    <xf numFmtId="4" fontId="16" fillId="3" borderId="7" xfId="1" applyNumberFormat="1" applyFont="1" applyFill="1" applyBorder="1" applyAlignment="1" applyProtection="1">
      <alignment horizontal="center"/>
      <protection locked="0"/>
    </xf>
    <xf numFmtId="4" fontId="16" fillId="3" borderId="8" xfId="1" applyNumberFormat="1" applyFont="1" applyFill="1" applyBorder="1" applyAlignment="1" applyProtection="1">
      <alignment horizontal="center"/>
      <protection locked="0"/>
    </xf>
    <xf numFmtId="4" fontId="16" fillId="3" borderId="9" xfId="1" applyNumberFormat="1" applyFont="1" applyFill="1" applyBorder="1" applyAlignment="1" applyProtection="1">
      <alignment horizontal="center"/>
      <protection locked="0"/>
    </xf>
    <xf numFmtId="0" fontId="9" fillId="3" borderId="7" xfId="0" applyFont="1" applyFill="1" applyBorder="1" applyAlignment="1" applyProtection="1">
      <alignment horizontal="center"/>
      <protection locked="0"/>
    </xf>
    <xf numFmtId="0" fontId="9" fillId="3" borderId="9" xfId="0" applyFont="1" applyFill="1" applyBorder="1" applyAlignment="1" applyProtection="1">
      <alignment horizontal="center"/>
      <protection locked="0"/>
    </xf>
    <xf numFmtId="0" fontId="9" fillId="3" borderId="7" xfId="0" applyFont="1" applyFill="1" applyBorder="1" applyAlignment="1" applyProtection="1">
      <alignment horizontal="left"/>
      <protection locked="0"/>
    </xf>
    <xf numFmtId="0" fontId="9" fillId="3" borderId="8" xfId="0" applyFont="1" applyFill="1" applyBorder="1" applyAlignment="1" applyProtection="1">
      <alignment horizontal="left"/>
      <protection locked="0"/>
    </xf>
    <xf numFmtId="0" fontId="9" fillId="3" borderId="9" xfId="0" applyFont="1" applyFill="1" applyBorder="1" applyAlignment="1" applyProtection="1">
      <alignment horizontal="left"/>
      <protection locked="0"/>
    </xf>
    <xf numFmtId="0" fontId="0" fillId="0" borderId="0" xfId="0" applyFill="1" applyAlignment="1" applyProtection="1">
      <alignment horizontal="left"/>
    </xf>
    <xf numFmtId="0" fontId="0" fillId="0" borderId="6" xfId="0" applyFill="1" applyBorder="1" applyAlignment="1" applyProtection="1">
      <alignment horizontal="left"/>
    </xf>
    <xf numFmtId="0" fontId="9" fillId="3" borderId="3" xfId="0" applyFont="1" applyFill="1" applyBorder="1" applyAlignment="1" applyProtection="1">
      <alignment horizontal="center"/>
      <protection locked="0"/>
    </xf>
    <xf numFmtId="4" fontId="16" fillId="6" borderId="3" xfId="0" applyNumberFormat="1" applyFont="1" applyFill="1" applyBorder="1" applyAlignment="1" applyProtection="1">
      <alignment horizontal="center"/>
      <protection locked="0"/>
    </xf>
    <xf numFmtId="14" fontId="9" fillId="3" borderId="7" xfId="0" applyNumberFormat="1" applyFont="1" applyFill="1" applyBorder="1" applyAlignment="1" applyProtection="1">
      <alignment horizontal="center"/>
      <protection locked="0"/>
    </xf>
    <xf numFmtId="14" fontId="9" fillId="3" borderId="8" xfId="0" applyNumberFormat="1" applyFont="1" applyFill="1" applyBorder="1" applyAlignment="1" applyProtection="1">
      <alignment horizontal="center"/>
      <protection locked="0"/>
    </xf>
    <xf numFmtId="14" fontId="9" fillId="3" borderId="9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4" fontId="9" fillId="3" borderId="7" xfId="1" applyNumberFormat="1" applyFont="1" applyFill="1" applyBorder="1" applyAlignment="1" applyProtection="1">
      <alignment horizontal="center"/>
      <protection locked="0"/>
    </xf>
    <xf numFmtId="4" fontId="9" fillId="3" borderId="8" xfId="1" applyNumberFormat="1" applyFont="1" applyFill="1" applyBorder="1" applyAlignment="1" applyProtection="1">
      <alignment horizontal="center"/>
      <protection locked="0"/>
    </xf>
    <xf numFmtId="4" fontId="9" fillId="3" borderId="9" xfId="1" applyNumberFormat="1" applyFont="1" applyFill="1" applyBorder="1" applyAlignment="1" applyProtection="1">
      <alignment horizontal="center"/>
      <protection locked="0"/>
    </xf>
    <xf numFmtId="0" fontId="9" fillId="3" borderId="8" xfId="0" applyFont="1" applyFill="1" applyBorder="1" applyAlignment="1" applyProtection="1">
      <alignment horizontal="center"/>
      <protection locked="0"/>
    </xf>
    <xf numFmtId="2" fontId="9" fillId="3" borderId="7" xfId="0" applyNumberFormat="1" applyFont="1" applyFill="1" applyBorder="1" applyAlignment="1" applyProtection="1">
      <alignment horizontal="center"/>
      <protection locked="0"/>
    </xf>
    <xf numFmtId="2" fontId="9" fillId="3" borderId="9" xfId="0" applyNumberFormat="1" applyFont="1" applyFill="1" applyBorder="1" applyAlignment="1" applyProtection="1">
      <alignment horizontal="center"/>
      <protection locked="0"/>
    </xf>
    <xf numFmtId="0" fontId="10" fillId="3" borderId="3" xfId="0" applyFont="1" applyFill="1" applyBorder="1" applyAlignment="1" applyProtection="1">
      <alignment horizontal="center"/>
      <protection locked="0"/>
    </xf>
    <xf numFmtId="0" fontId="9" fillId="0" borderId="13" xfId="15" applyFont="1" applyBorder="1" applyAlignment="1" applyProtection="1">
      <alignment horizontal="left"/>
      <protection locked="0"/>
    </xf>
    <xf numFmtId="14" fontId="0" fillId="0" borderId="0" xfId="0" applyNumberFormat="1" applyAlignment="1" applyProtection="1">
      <alignment horizontal="right"/>
    </xf>
    <xf numFmtId="0" fontId="3" fillId="0" borderId="0" xfId="0" applyNumberFormat="1" applyFont="1" applyBorder="1" applyAlignment="1" applyProtection="1">
      <alignment horizontal="center"/>
    </xf>
    <xf numFmtId="3" fontId="6" fillId="0" borderId="0" xfId="0" applyNumberFormat="1" applyFont="1" applyBorder="1" applyAlignment="1" applyProtection="1">
      <alignment horizontal="center"/>
    </xf>
    <xf numFmtId="0" fontId="3" fillId="0" borderId="0" xfId="0" applyFont="1" applyAlignment="1" applyProtection="1">
      <alignment horizontal="left" wrapText="1"/>
    </xf>
    <xf numFmtId="3" fontId="9" fillId="3" borderId="3" xfId="1" applyNumberFormat="1" applyFont="1" applyFill="1" applyBorder="1" applyAlignment="1" applyProtection="1">
      <alignment horizontal="center"/>
      <protection locked="0"/>
    </xf>
    <xf numFmtId="0" fontId="3" fillId="0" borderId="0" xfId="0" applyFont="1" applyFill="1" applyAlignment="1" applyProtection="1">
      <alignment horizontal="left"/>
    </xf>
    <xf numFmtId="0" fontId="3" fillId="0" borderId="0" xfId="1" applyNumberFormat="1" applyFont="1" applyFill="1" applyBorder="1" applyAlignment="1" applyProtection="1">
      <alignment horizontal="left" readingOrder="1"/>
    </xf>
    <xf numFmtId="0" fontId="3" fillId="0" borderId="6" xfId="0" applyFont="1" applyFill="1" applyBorder="1" applyAlignment="1" applyProtection="1">
      <alignment horizontal="left"/>
    </xf>
    <xf numFmtId="0" fontId="3" fillId="0" borderId="0" xfId="0" applyFont="1" applyBorder="1" applyAlignment="1" applyProtection="1">
      <alignment horizontal="left"/>
    </xf>
    <xf numFmtId="4" fontId="3" fillId="0" borderId="0" xfId="0" applyNumberFormat="1" applyFont="1" applyBorder="1" applyAlignment="1" applyProtection="1">
      <alignment horizontal="center"/>
    </xf>
    <xf numFmtId="0" fontId="6" fillId="5" borderId="3" xfId="0" applyFont="1" applyFill="1" applyBorder="1" applyAlignment="1" applyProtection="1">
      <alignment horizontal="left"/>
    </xf>
    <xf numFmtId="166" fontId="6" fillId="0" borderId="0" xfId="0" applyNumberFormat="1" applyFont="1" applyBorder="1" applyAlignment="1" applyProtection="1">
      <alignment horizontal="center"/>
    </xf>
    <xf numFmtId="3" fontId="3" fillId="0" borderId="0" xfId="1" applyNumberFormat="1" applyFont="1" applyFill="1" applyAlignment="1" applyProtection="1">
      <alignment horizontal="center"/>
    </xf>
    <xf numFmtId="3" fontId="3" fillId="0" borderId="0" xfId="0" applyNumberFormat="1" applyFont="1" applyBorder="1" applyAlignment="1" applyProtection="1">
      <alignment horizontal="left"/>
    </xf>
    <xf numFmtId="0" fontId="3" fillId="0" borderId="0" xfId="0" applyFont="1" applyFill="1" applyAlignment="1" applyProtection="1">
      <alignment horizontal="center"/>
    </xf>
    <xf numFmtId="0" fontId="3" fillId="0" borderId="0" xfId="16" applyFont="1" applyAlignment="1" applyProtection="1">
      <alignment horizontal="left" wrapText="1"/>
    </xf>
    <xf numFmtId="0" fontId="6" fillId="2" borderId="3" xfId="16" applyFont="1" applyFill="1" applyBorder="1" applyAlignment="1" applyProtection="1">
      <alignment horizontal="center"/>
    </xf>
    <xf numFmtId="0" fontId="3" fillId="0" borderId="7" xfId="16" applyFont="1" applyBorder="1" applyAlignment="1" applyProtection="1">
      <alignment horizontal="center"/>
    </xf>
    <xf numFmtId="0" fontId="3" fillId="0" borderId="8" xfId="16" applyFont="1" applyBorder="1" applyAlignment="1" applyProtection="1">
      <alignment horizontal="center"/>
    </xf>
    <xf numFmtId="0" fontId="3" fillId="0" borderId="9" xfId="16" applyFont="1" applyBorder="1" applyAlignment="1" applyProtection="1">
      <alignment horizontal="center"/>
    </xf>
    <xf numFmtId="0" fontId="16" fillId="6" borderId="7" xfId="43" applyFont="1" applyFill="1" applyBorder="1" applyAlignment="1" applyProtection="1">
      <alignment horizontal="center"/>
      <protection locked="0"/>
    </xf>
    <xf numFmtId="0" fontId="16" fillId="6" borderId="8" xfId="43" applyFont="1" applyFill="1" applyBorder="1" applyAlignment="1" applyProtection="1">
      <alignment horizontal="center"/>
      <protection locked="0"/>
    </xf>
    <xf numFmtId="0" fontId="16" fillId="6" borderId="9" xfId="43" applyFont="1" applyFill="1" applyBorder="1" applyAlignment="1" applyProtection="1">
      <alignment horizontal="center"/>
      <protection locked="0"/>
    </xf>
    <xf numFmtId="0" fontId="20" fillId="0" borderId="0" xfId="16" applyFont="1" applyAlignment="1" applyProtection="1">
      <alignment horizontal="center"/>
    </xf>
    <xf numFmtId="0" fontId="6" fillId="8" borderId="3" xfId="16" applyFont="1" applyFill="1" applyBorder="1" applyAlignment="1" applyProtection="1">
      <alignment horizontal="center"/>
    </xf>
    <xf numFmtId="0" fontId="16" fillId="6" borderId="7" xfId="16" applyFont="1" applyFill="1" applyBorder="1" applyAlignment="1" applyProtection="1">
      <alignment horizontal="center"/>
      <protection locked="0"/>
    </xf>
    <xf numFmtId="0" fontId="16" fillId="6" borderId="8" xfId="16" applyFont="1" applyFill="1" applyBorder="1" applyAlignment="1" applyProtection="1">
      <alignment horizontal="center"/>
      <protection locked="0"/>
    </xf>
    <xf numFmtId="0" fontId="16" fillId="6" borderId="9" xfId="16" applyFont="1" applyFill="1" applyBorder="1" applyAlignment="1" applyProtection="1">
      <alignment horizontal="center"/>
      <protection locked="0"/>
    </xf>
    <xf numFmtId="0" fontId="16" fillId="6" borderId="3" xfId="43" applyFont="1" applyFill="1" applyBorder="1" applyAlignment="1" applyProtection="1">
      <alignment horizontal="center"/>
      <protection locked="0"/>
    </xf>
    <xf numFmtId="0" fontId="3" fillId="0" borderId="3" xfId="16" applyFont="1" applyBorder="1" applyAlignment="1" applyProtection="1">
      <alignment horizontal="center"/>
    </xf>
    <xf numFmtId="43" fontId="20" fillId="0" borderId="15" xfId="16" applyNumberFormat="1" applyFont="1" applyFill="1" applyBorder="1" applyAlignment="1" applyProtection="1">
      <alignment horizontal="center"/>
    </xf>
    <xf numFmtId="39" fontId="16" fillId="6" borderId="3" xfId="56" applyNumberFormat="1" applyFont="1" applyFill="1" applyBorder="1" applyAlignment="1" applyProtection="1">
      <alignment horizontal="center"/>
      <protection locked="0"/>
    </xf>
    <xf numFmtId="0" fontId="6" fillId="2" borderId="3" xfId="0" applyFont="1" applyFill="1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4" fontId="0" fillId="0" borderId="7" xfId="0" applyNumberFormat="1" applyBorder="1" applyAlignment="1" applyProtection="1">
      <alignment horizontal="center"/>
    </xf>
    <xf numFmtId="4" fontId="0" fillId="0" borderId="9" xfId="0" applyNumberFormat="1" applyBorder="1" applyAlignment="1" applyProtection="1">
      <alignment horizontal="center"/>
    </xf>
    <xf numFmtId="9" fontId="3" fillId="0" borderId="3" xfId="29" applyFont="1" applyFill="1" applyBorder="1" applyAlignment="1" applyProtection="1">
      <alignment horizontal="center"/>
    </xf>
    <xf numFmtId="9" fontId="0" fillId="0" borderId="7" xfId="29" applyFont="1" applyBorder="1" applyAlignment="1" applyProtection="1">
      <alignment horizontal="center"/>
    </xf>
    <xf numFmtId="9" fontId="0" fillId="0" borderId="9" xfId="29" applyFont="1" applyBorder="1" applyAlignment="1" applyProtection="1">
      <alignment horizontal="center"/>
    </xf>
    <xf numFmtId="0" fontId="6" fillId="0" borderId="7" xfId="0" applyFont="1" applyBorder="1" applyAlignment="1" applyProtection="1">
      <alignment horizontal="center"/>
    </xf>
    <xf numFmtId="0" fontId="6" fillId="0" borderId="8" xfId="0" applyFont="1" applyBorder="1" applyAlignment="1" applyProtection="1">
      <alignment horizontal="center"/>
    </xf>
    <xf numFmtId="0" fontId="6" fillId="0" borderId="9" xfId="0" applyFont="1" applyBorder="1" applyAlignment="1" applyProtection="1">
      <alignment horizontal="center"/>
    </xf>
    <xf numFmtId="4" fontId="0" fillId="0" borderId="7" xfId="1" applyNumberFormat="1" applyFont="1" applyFill="1" applyBorder="1" applyAlignment="1" applyProtection="1">
      <alignment horizontal="center"/>
    </xf>
    <xf numFmtId="4" fontId="0" fillId="0" borderId="9" xfId="1" applyNumberFormat="1" applyFont="1" applyFill="1" applyBorder="1" applyAlignment="1" applyProtection="1">
      <alignment horizontal="center"/>
    </xf>
    <xf numFmtId="4" fontId="0" fillId="0" borderId="8" xfId="0" applyNumberFormat="1" applyBorder="1" applyAlignment="1" applyProtection="1">
      <alignment horizontal="center"/>
    </xf>
    <xf numFmtId="9" fontId="3" fillId="0" borderId="7" xfId="29" applyFont="1" applyFill="1" applyBorder="1" applyAlignment="1" applyProtection="1">
      <alignment horizontal="center"/>
    </xf>
    <xf numFmtId="9" fontId="3" fillId="0" borderId="8" xfId="29" applyFont="1" applyFill="1" applyBorder="1" applyAlignment="1" applyProtection="1">
      <alignment horizontal="center"/>
    </xf>
    <xf numFmtId="9" fontId="3" fillId="0" borderId="9" xfId="29" applyFont="1" applyFill="1" applyBorder="1" applyAlignment="1" applyProtection="1">
      <alignment horizontal="center"/>
    </xf>
    <xf numFmtId="9" fontId="0" fillId="0" borderId="8" xfId="29" applyFont="1" applyBorder="1" applyAlignment="1" applyProtection="1">
      <alignment horizontal="center"/>
    </xf>
    <xf numFmtId="4" fontId="0" fillId="0" borderId="8" xfId="1" applyNumberFormat="1" applyFont="1" applyFill="1" applyBorder="1" applyAlignment="1" applyProtection="1">
      <alignment horizontal="center"/>
    </xf>
    <xf numFmtId="4" fontId="3" fillId="0" borderId="7" xfId="1" applyNumberFormat="1" applyFont="1" applyFill="1" applyBorder="1" applyAlignment="1" applyProtection="1">
      <alignment horizontal="center"/>
    </xf>
    <xf numFmtId="4" fontId="3" fillId="0" borderId="8" xfId="1" applyNumberFormat="1" applyFont="1" applyFill="1" applyBorder="1" applyAlignment="1" applyProtection="1">
      <alignment horizontal="center"/>
    </xf>
    <xf numFmtId="4" fontId="3" fillId="0" borderId="9" xfId="1" applyNumberFormat="1" applyFont="1" applyFill="1" applyBorder="1" applyAlignment="1" applyProtection="1">
      <alignment horizontal="center"/>
    </xf>
    <xf numFmtId="0" fontId="6" fillId="5" borderId="14" xfId="0" applyFont="1" applyFill="1" applyBorder="1" applyAlignment="1" applyProtection="1">
      <alignment horizontal="center" vertical="center" wrapText="1"/>
    </xf>
    <xf numFmtId="0" fontId="6" fillId="5" borderId="15" xfId="0" applyFont="1" applyFill="1" applyBorder="1" applyAlignment="1" applyProtection="1">
      <alignment horizontal="center" vertical="center" wrapText="1"/>
    </xf>
    <xf numFmtId="0" fontId="6" fillId="5" borderId="16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6" fillId="5" borderId="13" xfId="0" applyFont="1" applyFill="1" applyBorder="1" applyAlignment="1" applyProtection="1">
      <alignment horizontal="center" vertical="center" wrapText="1"/>
    </xf>
    <xf numFmtId="0" fontId="6" fillId="5" borderId="17" xfId="0" applyFont="1" applyFill="1" applyBorder="1" applyAlignment="1" applyProtection="1">
      <alignment horizontal="center" vertical="center" wrapText="1"/>
    </xf>
    <xf numFmtId="0" fontId="9" fillId="3" borderId="3" xfId="0" applyFont="1" applyFill="1" applyBorder="1" applyAlignment="1" applyProtection="1">
      <alignment horizontal="left"/>
      <protection locked="0"/>
    </xf>
    <xf numFmtId="0" fontId="6" fillId="5" borderId="7" xfId="0" applyFont="1" applyFill="1" applyBorder="1" applyAlignment="1" applyProtection="1">
      <alignment horizontal="center" vertical="center"/>
    </xf>
    <xf numFmtId="0" fontId="6" fillId="5" borderId="8" xfId="0" applyFont="1" applyFill="1" applyBorder="1" applyAlignment="1" applyProtection="1">
      <alignment horizontal="center" vertical="center"/>
    </xf>
    <xf numFmtId="0" fontId="6" fillId="5" borderId="9" xfId="0" applyFont="1" applyFill="1" applyBorder="1" applyAlignment="1" applyProtection="1">
      <alignment horizontal="center" vertical="center"/>
    </xf>
    <xf numFmtId="0" fontId="6" fillId="2" borderId="3" xfId="15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left" wrapText="1"/>
    </xf>
    <xf numFmtId="0" fontId="0" fillId="0" borderId="6" xfId="0" applyBorder="1" applyAlignment="1" applyProtection="1">
      <alignment horizontal="left" wrapText="1"/>
    </xf>
    <xf numFmtId="0" fontId="0" fillId="0" borderId="0" xfId="0" applyBorder="1" applyAlignment="1" applyProtection="1">
      <alignment horizontal="left" wrapText="1"/>
    </xf>
    <xf numFmtId="0" fontId="3" fillId="0" borderId="0" xfId="0" applyFont="1" applyAlignment="1" applyProtection="1">
      <alignment horizontal="right"/>
    </xf>
    <xf numFmtId="0" fontId="3" fillId="0" borderId="6" xfId="0" applyFont="1" applyBorder="1" applyAlignment="1" applyProtection="1">
      <alignment horizontal="right"/>
    </xf>
    <xf numFmtId="0" fontId="6" fillId="0" borderId="0" xfId="0" applyFont="1" applyAlignment="1" applyProtection="1">
      <alignment horizontal="left"/>
    </xf>
    <xf numFmtId="0" fontId="0" fillId="0" borderId="0" xfId="0" applyBorder="1" applyAlignment="1" applyProtection="1">
      <alignment horizontal="left"/>
    </xf>
    <xf numFmtId="0" fontId="11" fillId="3" borderId="7" xfId="15" applyFont="1" applyFill="1" applyBorder="1" applyAlignment="1" applyProtection="1">
      <alignment horizontal="left"/>
      <protection locked="0"/>
    </xf>
    <xf numFmtId="0" fontId="11" fillId="3" borderId="8" xfId="15" applyFont="1" applyFill="1" applyBorder="1" applyAlignment="1" applyProtection="1">
      <alignment horizontal="left"/>
      <protection locked="0"/>
    </xf>
    <xf numFmtId="0" fontId="11" fillId="3" borderId="9" xfId="15" applyFont="1" applyFill="1" applyBorder="1" applyAlignment="1" applyProtection="1">
      <alignment horizontal="left"/>
      <protection locked="0"/>
    </xf>
    <xf numFmtId="14" fontId="9" fillId="3" borderId="0" xfId="0" applyNumberFormat="1" applyFont="1" applyFill="1" applyAlignment="1" applyProtection="1">
      <alignment horizontal="center"/>
      <protection locked="0"/>
    </xf>
    <xf numFmtId="0" fontId="9" fillId="3" borderId="0" xfId="0" applyFont="1" applyFill="1" applyAlignment="1" applyProtection="1">
      <alignment horizontal="center"/>
      <protection locked="0"/>
    </xf>
    <xf numFmtId="0" fontId="9" fillId="3" borderId="20" xfId="0" applyFont="1" applyFill="1" applyBorder="1" applyAlignment="1" applyProtection="1">
      <alignment horizontal="center"/>
      <protection locked="0"/>
    </xf>
    <xf numFmtId="0" fontId="3" fillId="0" borderId="12" xfId="0" applyFont="1" applyBorder="1" applyAlignment="1" applyProtection="1">
      <alignment horizontal="center" vertical="center"/>
    </xf>
    <xf numFmtId="0" fontId="29" fillId="6" borderId="0" xfId="0" applyFont="1" applyFill="1" applyAlignment="1" applyProtection="1">
      <alignment horizontal="left"/>
      <protection locked="0"/>
    </xf>
    <xf numFmtId="0" fontId="29" fillId="6" borderId="20" xfId="0" applyFont="1" applyFill="1" applyBorder="1" applyAlignment="1" applyProtection="1">
      <alignment horizontal="left"/>
      <protection locked="0"/>
    </xf>
    <xf numFmtId="0" fontId="10" fillId="3" borderId="0" xfId="0" applyFont="1" applyFill="1" applyBorder="1" applyAlignment="1" applyProtection="1">
      <alignment horizontal="left"/>
      <protection locked="0"/>
    </xf>
    <xf numFmtId="0" fontId="10" fillId="3" borderId="20" xfId="0" applyFont="1" applyFill="1" applyBorder="1" applyAlignment="1" applyProtection="1">
      <alignment horizontal="left"/>
      <protection locked="0"/>
    </xf>
    <xf numFmtId="7" fontId="3" fillId="0" borderId="26" xfId="0" applyNumberFormat="1" applyFont="1" applyBorder="1" applyAlignment="1" applyProtection="1">
      <alignment horizontal="center" vertical="center" wrapText="1"/>
    </xf>
    <xf numFmtId="7" fontId="3" fillId="0" borderId="27" xfId="0" applyNumberFormat="1" applyFont="1" applyBorder="1" applyAlignment="1" applyProtection="1">
      <alignment horizontal="center" vertical="center" wrapText="1"/>
    </xf>
    <xf numFmtId="7" fontId="3" fillId="0" borderId="29" xfId="0" applyNumberFormat="1" applyFont="1" applyBorder="1" applyAlignment="1" applyProtection="1">
      <alignment horizontal="center" vertical="center" wrapText="1"/>
    </xf>
    <xf numFmtId="0" fontId="20" fillId="0" borderId="0" xfId="0" applyFont="1" applyAlignment="1" applyProtection="1">
      <alignment horizontal="left" wrapText="1"/>
    </xf>
    <xf numFmtId="7" fontId="3" fillId="0" borderId="7" xfId="0" applyNumberFormat="1" applyFont="1" applyBorder="1" applyAlignment="1" applyProtection="1">
      <alignment horizontal="center" vertical="center"/>
    </xf>
    <xf numFmtId="7" fontId="3" fillId="0" borderId="8" xfId="0" applyNumberFormat="1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2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165" fontId="9" fillId="3" borderId="7" xfId="0" applyNumberFormat="1" applyFont="1" applyFill="1" applyBorder="1" applyAlignment="1" applyProtection="1">
      <alignment horizontal="left"/>
      <protection locked="0"/>
    </xf>
    <xf numFmtId="165" fontId="9" fillId="3" borderId="8" xfId="0" applyNumberFormat="1" applyFont="1" applyFill="1" applyBorder="1" applyAlignment="1" applyProtection="1">
      <alignment horizontal="left"/>
      <protection locked="0"/>
    </xf>
    <xf numFmtId="165" fontId="9" fillId="3" borderId="9" xfId="0" applyNumberFormat="1" applyFont="1" applyFill="1" applyBorder="1" applyAlignment="1" applyProtection="1">
      <alignment horizontal="left"/>
      <protection locked="0"/>
    </xf>
  </cellXfs>
  <cellStyles count="58">
    <cellStyle name="Comma" xfId="1" builtinId="3"/>
    <cellStyle name="Comma 2" xfId="56" xr:uid="{FCCCF2E8-986F-4530-B873-C83AC48C696A}"/>
    <cellStyle name="Currency" xfId="2" builtinId="4"/>
    <cellStyle name="Currency 2" xfId="3" xr:uid="{00000000-0005-0000-0000-000002000000}"/>
    <cellStyle name="Currency 2 2" xfId="4" xr:uid="{00000000-0005-0000-0000-000003000000}"/>
    <cellStyle name="Currency 2 2 2" xfId="31" xr:uid="{00000000-0005-0000-0000-000004000000}"/>
    <cellStyle name="Currency 2 3" xfId="30" xr:uid="{00000000-0005-0000-0000-000005000000}"/>
    <cellStyle name="Currency 3" xfId="5" xr:uid="{00000000-0005-0000-0000-000006000000}"/>
    <cellStyle name="Currency 3 2" xfId="6" xr:uid="{00000000-0005-0000-0000-000007000000}"/>
    <cellStyle name="Currency 3 2 2" xfId="33" xr:uid="{00000000-0005-0000-0000-000008000000}"/>
    <cellStyle name="Currency 3 3" xfId="32" xr:uid="{00000000-0005-0000-0000-000009000000}"/>
    <cellStyle name="Currency 4" xfId="7" xr:uid="{00000000-0005-0000-0000-00000A000000}"/>
    <cellStyle name="Currency 4 2" xfId="8" xr:uid="{00000000-0005-0000-0000-00000B000000}"/>
    <cellStyle name="Currency 4 2 2" xfId="35" xr:uid="{00000000-0005-0000-0000-00000C000000}"/>
    <cellStyle name="Currency 4 3" xfId="34" xr:uid="{00000000-0005-0000-0000-00000D000000}"/>
    <cellStyle name="Currency 5" xfId="9" xr:uid="{00000000-0005-0000-0000-00000E000000}"/>
    <cellStyle name="Currency 5 2" xfId="10" xr:uid="{00000000-0005-0000-0000-00000F000000}"/>
    <cellStyle name="Currency 5 2 2" xfId="37" xr:uid="{00000000-0005-0000-0000-000010000000}"/>
    <cellStyle name="Currency 5 3" xfId="36" xr:uid="{00000000-0005-0000-0000-000011000000}"/>
    <cellStyle name="Currency 6" xfId="11" xr:uid="{00000000-0005-0000-0000-000012000000}"/>
    <cellStyle name="Currency 6 2" xfId="12" xr:uid="{00000000-0005-0000-0000-000013000000}"/>
    <cellStyle name="Currency 6 2 2" xfId="39" xr:uid="{00000000-0005-0000-0000-000014000000}"/>
    <cellStyle name="Currency 6 3" xfId="38" xr:uid="{00000000-0005-0000-0000-000015000000}"/>
    <cellStyle name="Currency 7" xfId="13" xr:uid="{00000000-0005-0000-0000-000016000000}"/>
    <cellStyle name="Currency 7 2" xfId="14" xr:uid="{00000000-0005-0000-0000-000017000000}"/>
    <cellStyle name="Currency 7 2 2" xfId="41" xr:uid="{00000000-0005-0000-0000-000018000000}"/>
    <cellStyle name="Currency 7 3" xfId="40" xr:uid="{00000000-0005-0000-0000-000019000000}"/>
    <cellStyle name="Hyperlink" xfId="15" builtinId="8"/>
    <cellStyle name="Hyperlink 2" xfId="55" xr:uid="{E964B941-5648-4DC4-A0A6-BCFF19959427}"/>
    <cellStyle name="Normal" xfId="0" builtinId="0"/>
    <cellStyle name="Normal 2" xfId="16" xr:uid="{00000000-0005-0000-0000-00001C000000}"/>
    <cellStyle name="Normal 2 2" xfId="17" xr:uid="{00000000-0005-0000-0000-00001D000000}"/>
    <cellStyle name="Normal 2 2 2" xfId="43" xr:uid="{00000000-0005-0000-0000-00001E000000}"/>
    <cellStyle name="Normal 2 3" xfId="42" xr:uid="{00000000-0005-0000-0000-00001F000000}"/>
    <cellStyle name="Normal 3" xfId="18" xr:uid="{00000000-0005-0000-0000-000020000000}"/>
    <cellStyle name="Normal 3 2" xfId="19" xr:uid="{00000000-0005-0000-0000-000021000000}"/>
    <cellStyle name="Normal 3 2 2" xfId="45" xr:uid="{00000000-0005-0000-0000-000022000000}"/>
    <cellStyle name="Normal 3 3" xfId="44" xr:uid="{00000000-0005-0000-0000-000023000000}"/>
    <cellStyle name="Normal 4" xfId="20" xr:uid="{00000000-0005-0000-0000-000024000000}"/>
    <cellStyle name="Normal 4 2" xfId="21" xr:uid="{00000000-0005-0000-0000-000025000000}"/>
    <cellStyle name="Normal 4 2 2" xfId="47" xr:uid="{00000000-0005-0000-0000-000026000000}"/>
    <cellStyle name="Normal 4 3" xfId="46" xr:uid="{00000000-0005-0000-0000-000027000000}"/>
    <cellStyle name="Normal 5" xfId="22" xr:uid="{00000000-0005-0000-0000-000028000000}"/>
    <cellStyle name="Normal 5 2" xfId="23" xr:uid="{00000000-0005-0000-0000-000029000000}"/>
    <cellStyle name="Normal 5 2 2" xfId="49" xr:uid="{00000000-0005-0000-0000-00002A000000}"/>
    <cellStyle name="Normal 5 3" xfId="48" xr:uid="{00000000-0005-0000-0000-00002B000000}"/>
    <cellStyle name="Normal 6" xfId="24" xr:uid="{00000000-0005-0000-0000-00002C000000}"/>
    <cellStyle name="Normal 6 2" xfId="25" xr:uid="{00000000-0005-0000-0000-00002D000000}"/>
    <cellStyle name="Normal 6 2 2" xfId="51" xr:uid="{00000000-0005-0000-0000-00002E000000}"/>
    <cellStyle name="Normal 6 3" xfId="50" xr:uid="{00000000-0005-0000-0000-00002F000000}"/>
    <cellStyle name="Normal 7" xfId="26" xr:uid="{00000000-0005-0000-0000-000030000000}"/>
    <cellStyle name="Normal 7 2" xfId="27" xr:uid="{00000000-0005-0000-0000-000031000000}"/>
    <cellStyle name="Normal 7 2 2" xfId="53" xr:uid="{00000000-0005-0000-0000-000032000000}"/>
    <cellStyle name="Normal 7 3" xfId="52" xr:uid="{00000000-0005-0000-0000-000033000000}"/>
    <cellStyle name="Normal 8" xfId="28" xr:uid="{00000000-0005-0000-0000-000034000000}"/>
    <cellStyle name="Normal 8 2" xfId="54" xr:uid="{00000000-0005-0000-0000-000035000000}"/>
    <cellStyle name="Percent" xfId="29" builtinId="5"/>
    <cellStyle name="Percent 2" xfId="57" xr:uid="{B8D1EC12-CE1A-48D4-AA24-3243C922CDFC}"/>
  </cellStyles>
  <dxfs count="36">
    <dxf>
      <font>
        <color rgb="FF9C0006"/>
      </font>
      <fill>
        <patternFill>
          <bgColor theme="6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theme="6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theme="6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theme="6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theme="6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theme="6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strike val="0"/>
        <color rgb="FFFF0000"/>
      </font>
      <fill>
        <patternFill>
          <bgColor rgb="FFBFBFBF"/>
        </patternFill>
      </fill>
    </dxf>
    <dxf>
      <font>
        <strike val="0"/>
        <color rgb="FFFF0000"/>
      </font>
      <fill>
        <patternFill>
          <bgColor rgb="FFBFBFBF"/>
        </patternFill>
      </fill>
    </dxf>
    <dxf>
      <font>
        <strike val="0"/>
        <color rgb="FFFF0000"/>
      </font>
      <fill>
        <patternFill>
          <bgColor rgb="FFBFBFBF"/>
        </patternFill>
      </fill>
    </dxf>
    <dxf>
      <font>
        <strike val="0"/>
        <color rgb="FFFF0000"/>
      </font>
      <fill>
        <patternFill>
          <bgColor rgb="FFBFBFB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BFBFBF"/>
        </patternFill>
      </fill>
    </dxf>
  </dxfs>
  <tableStyles count="0" defaultTableStyle="TableStyleMedium9" defaultPivotStyle="PivotStyleLight16"/>
  <colors>
    <mruColors>
      <color rgb="FF8DC63F"/>
      <color rgb="FF0000FF"/>
      <color rgb="FFC0C0C0"/>
      <color rgb="FFFFFF99"/>
      <color rgb="FF0063A5"/>
      <color rgb="FFFFFF00"/>
      <color rgb="FF8DC73F"/>
      <color rgb="FF0063A6"/>
      <color rgb="FFC6EFCE"/>
      <color rgb="FFFFC7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1">
    <xs:schema xmlns:xs="http://www.w3.org/2001/XMLSchema" xmlns="">
      <xs:element name="IMC">
        <xs:complexType>
          <xs:sequence>
            <xs:element minOccurs="0" name="General_DevelopmentNumber" type="xs:string"/>
            <xs:element minOccurs="0" name="General_Version" type="xs:string"/>
            <xs:element minOccurs="0" name="General_ApplicationDescription" type="xs:string"/>
            <xs:element minOccurs="0" name="General_AmountOfFundsAppliedFor" type="xs:decimal"/>
            <xs:element minOccurs="0" name="AdministrativeExpenses_Accounting" type="xs:decimal"/>
            <xs:element minOccurs="0" name="AdministrativeExpenses_Advertising" type="xs:decimal"/>
            <xs:element minOccurs="0" name="AdministrativeExpenses_AnnualComplianceFees" type="xs:decimal"/>
            <xs:element minOccurs="0" name="AdministrativeExpenses_CustomFieldBitValue1" type="xs:boolean"/>
            <xs:element minOccurs="0" name="AdministrativeExpenses_CustomFieldBitValue2" type="xs:boolean"/>
            <xs:element minOccurs="0" name="AdministrativeExpenses_CustomFieldBitValue3" type="xs:boolean"/>
            <xs:element minOccurs="0" name="AdministrativeExpenses_CustomFieldBitValue4" type="xs:boolean"/>
            <xs:element minOccurs="0" name="AdministrativeExpenses_CustomFieldBitValue5" type="xs:boolean"/>
            <xs:element minOccurs="0" name="AdministrativeExpenses_CustomFieldDateValue1" type="xs:date"/>
            <xs:element minOccurs="0" name="AdministrativeExpenses_CustomFieldDateValue2" type="xs:date"/>
            <xs:element minOccurs="0" name="AdministrativeExpenses_CustomFieldDateValue3" type="xs:date"/>
            <xs:element minOccurs="0" name="AdministrativeExpenses_CustomFieldDateValue4" type="xs:date"/>
            <xs:element minOccurs="0" name="AdministrativeExpenses_CustomFieldDateValue5" type="xs:date"/>
            <xs:element minOccurs="0" name="AdministrativeExpenses_CustomFieldDecimalValue1" type="xs:decimal"/>
            <xs:element minOccurs="0" name="AdministrativeExpenses_CustomFieldDecimalValue2" type="xs:decimal"/>
            <xs:element minOccurs="0" name="AdministrativeExpenses_CustomFieldDecimalValue3" type="xs:decimal"/>
            <xs:element minOccurs="0" name="AdministrativeExpenses_CustomFieldDecimalValue4" type="xs:decimal"/>
            <xs:element minOccurs="0" name="AdministrativeExpenses_CustomFieldDecimalValue5" type="xs:decimal"/>
            <xs:element minOccurs="0" name="AdministrativeExpenses_CustomFieldNumericValue1" type="xs:decimal"/>
            <xs:element minOccurs="0" name="AdministrativeExpenses_CustomFieldNumericValue2" type="xs:decimal"/>
            <xs:element minOccurs="0" name="AdministrativeExpenses_CustomFieldNumericValue3" type="xs:decimal"/>
            <xs:element minOccurs="0" name="AdministrativeExpenses_CustomFieldNumericValue4" type="xs:decimal"/>
            <xs:element minOccurs="0" name="AdministrativeExpenses_CustomFieldNumericValue5" type="xs:decimal"/>
            <xs:element minOccurs="0" name="AdministrativeExpenses_CustomFieldTextValue1" type="xs:string"/>
            <xs:element minOccurs="0" name="AdministrativeExpenses_CustomFieldTextValue10" type="xs:string"/>
            <xs:element minOccurs="0" name="AdministrativeExpenses_CustomFieldTextValue11" type="xs:string"/>
            <xs:element minOccurs="0" name="AdministrativeExpenses_CustomFieldTextValue12" type="xs:string"/>
            <xs:element minOccurs="0" name="AdministrativeExpenses_CustomFieldTextValue13" type="xs:string"/>
            <xs:element minOccurs="0" name="AdministrativeExpenses_CustomFieldTextValue14" type="xs:string"/>
            <xs:element minOccurs="0" name="AdministrativeExpenses_CustomFieldTextValue15" type="xs:string"/>
            <xs:element minOccurs="0" name="AdministrativeExpenses_CustomFieldTextValue2" type="xs:string"/>
            <xs:element minOccurs="0" name="AdministrativeExpenses_CustomFieldTextValue3" type="xs:string"/>
            <xs:element minOccurs="0" name="AdministrativeExpenses_CustomFieldTextValue4" type="xs:string"/>
            <xs:element minOccurs="0" name="AdministrativeExpenses_CustomFieldTextValue5" type="xs:string"/>
            <xs:element minOccurs="0" name="AdministrativeExpenses_CustomFieldTextValue6" type="xs:string"/>
            <xs:element minOccurs="0" name="AdministrativeExpenses_CustomFieldTextValue7" type="xs:string"/>
            <xs:element minOccurs="0" name="AdministrativeExpenses_CustomFieldTextValue8" type="xs:string"/>
            <xs:element minOccurs="0" name="AdministrativeExpenses_CustomFieldTextValue9" type="xs:string"/>
            <xs:element minOccurs="0" name="AdministrativeExpenses_Legal" type="xs:decimal"/>
            <xs:element minOccurs="0" name="AdministrativeExpenses_ManagementFees" type="xs:decimal"/>
            <xs:element minOccurs="0" name="AdministrativeExpenses_ManagementPayroll" type="xs:decimal"/>
            <xs:element minOccurs="0" name="AdministrativeExpenses_OfficeSupplies" type="xs:decimal"/>
            <xs:element minOccurs="0" name="AdministrativeExpenses_Other" type="xs:decimal"/>
            <xs:element minOccurs="0" name="AdministrativeExpenses_OtherDescription" type="xs:string"/>
            <xs:element minOccurs="0" name="AdministrativeExpenses_Telephone" type="xs:decimal"/>
            <xs:element minOccurs="0" name="AgencyRentCovenants_CustomFieldBitValue1_Item1" type="xs:boolean"/>
            <xs:element minOccurs="0" name="AgencyRentCovenants_CustomFieldBitValue1_Item2" type="xs:boolean"/>
            <xs:element minOccurs="0" name="AgencyRentCovenants_CustomFieldBitValue1_Item3" type="xs:boolean"/>
            <xs:element minOccurs="0" name="AgencyRentCovenants_CustomFieldBitValue1_Item4" type="xs:boolean"/>
            <xs:element minOccurs="0" name="AgencyRentCovenants_CustomFieldBitValue1_Item5" type="xs:boolean"/>
            <xs:element minOccurs="0" name="AgencyRentCovenants_CustomFieldBitValue1_Item6" type="xs:boolean"/>
            <xs:element minOccurs="0" name="AgencyRentCovenants_CustomFieldBitValue1_Item7" type="xs:boolean"/>
            <xs:element minOccurs="0" name="AgencyRentCovenants_CustomFieldBitValue1_Item8" type="xs:boolean"/>
            <xs:element minOccurs="0" name="AgencyRentCovenants_CustomFieldBitValue1_Item9" type="xs:boolean"/>
            <xs:element minOccurs="0" name="AgencyRentCovenants_CustomFieldBitValue1_Item10" type="xs:boolean"/>
            <xs:element minOccurs="0" name="AgencyRentCovenants_CustomFieldBitValue2_Item1" type="xs:boolean"/>
            <xs:element minOccurs="0" name="AgencyRentCovenants_CustomFieldBitValue2_Item2" type="xs:boolean"/>
            <xs:element minOccurs="0" name="AgencyRentCovenants_CustomFieldBitValue2_Item3" type="xs:boolean"/>
            <xs:element minOccurs="0" name="AgencyRentCovenants_CustomFieldBitValue2_Item4" type="xs:boolean"/>
            <xs:element minOccurs="0" name="AgencyRentCovenants_CustomFieldBitValue2_Item5" type="xs:boolean"/>
            <xs:element minOccurs="0" name="AgencyRentCovenants_CustomFieldBitValue2_Item6" type="xs:boolean"/>
            <xs:element minOccurs="0" name="AgencyRentCovenants_CustomFieldBitValue2_Item7" type="xs:boolean"/>
            <xs:element minOccurs="0" name="AgencyRentCovenants_CustomFieldBitValue2_Item8" type="xs:boolean"/>
            <xs:element minOccurs="0" name="AgencyRentCovenants_CustomFieldBitValue2_Item9" type="xs:boolean"/>
            <xs:element minOccurs="0" name="AgencyRentCovenants_CustomFieldBitValue2_Item10" type="xs:boolean"/>
            <xs:element minOccurs="0" name="AgencyRentCovenants_CustomFieldBitValue3_Item1" type="xs:boolean"/>
            <xs:element minOccurs="0" name="AgencyRentCovenants_CustomFieldBitValue3_Item2" type="xs:boolean"/>
            <xs:element minOccurs="0" name="AgencyRentCovenants_CustomFieldBitValue3_Item3" type="xs:boolean"/>
            <xs:element minOccurs="0" name="AgencyRentCovenants_CustomFieldBitValue3_Item4" type="xs:boolean"/>
            <xs:element minOccurs="0" name="AgencyRentCovenants_CustomFieldBitValue3_Item5" type="xs:boolean"/>
            <xs:element minOccurs="0" name="AgencyRentCovenants_CustomFieldBitValue3_Item6" type="xs:boolean"/>
            <xs:element minOccurs="0" name="AgencyRentCovenants_CustomFieldBitValue3_Item7" type="xs:boolean"/>
            <xs:element minOccurs="0" name="AgencyRentCovenants_CustomFieldBitValue3_Item8" type="xs:boolean"/>
            <xs:element minOccurs="0" name="AgencyRentCovenants_CustomFieldBitValue3_Item9" type="xs:boolean"/>
            <xs:element minOccurs="0" name="AgencyRentCovenants_CustomFieldBitValue3_Item10" type="xs:boolean"/>
            <xs:element minOccurs="0" name="AgencyRentCovenants_CustomFieldBitValue4_Item1" type="xs:boolean"/>
            <xs:element minOccurs="0" name="AgencyRentCovenants_CustomFieldBitValue4_Item2" type="xs:boolean"/>
            <xs:element minOccurs="0" name="AgencyRentCovenants_CustomFieldBitValue4_Item3" type="xs:boolean"/>
            <xs:element minOccurs="0" name="AgencyRentCovenants_CustomFieldBitValue4_Item4" type="xs:boolean"/>
            <xs:element minOccurs="0" name="AgencyRentCovenants_CustomFieldBitValue4_Item5" type="xs:boolean"/>
            <xs:element minOccurs="0" name="AgencyRentCovenants_CustomFieldBitValue4_Item6" type="xs:boolean"/>
            <xs:element minOccurs="0" name="AgencyRentCovenants_CustomFieldBitValue4_Item7" type="xs:boolean"/>
            <xs:element minOccurs="0" name="AgencyRentCovenants_CustomFieldBitValue4_Item8" type="xs:boolean"/>
            <xs:element minOccurs="0" name="AgencyRentCovenants_CustomFieldBitValue4_Item9" type="xs:boolean"/>
            <xs:element minOccurs="0" name="AgencyRentCovenants_CustomFieldBitValue4_Item10" type="xs:boolean"/>
            <xs:element minOccurs="0" name="AgencyRentCovenants_CustomFieldBitValue5_Item1" type="xs:boolean"/>
            <xs:element minOccurs="0" name="AgencyRentCovenants_CustomFieldBitValue5_Item2" type="xs:boolean"/>
            <xs:element minOccurs="0" name="AgencyRentCovenants_CustomFieldBitValue5_Item3" type="xs:boolean"/>
            <xs:element minOccurs="0" name="AgencyRentCovenants_CustomFieldBitValue5_Item4" type="xs:boolean"/>
            <xs:element minOccurs="0" name="AgencyRentCovenants_CustomFieldBitValue5_Item5" type="xs:boolean"/>
            <xs:element minOccurs="0" name="AgencyRentCovenants_CustomFieldBitValue5_Item6" type="xs:boolean"/>
            <xs:element minOccurs="0" name="AgencyRentCovenants_CustomFieldBitValue5_Item7" type="xs:boolean"/>
            <xs:element minOccurs="0" name="AgencyRentCovenants_CustomFieldBitValue5_Item8" type="xs:boolean"/>
            <xs:element minOccurs="0" name="AgencyRentCovenants_CustomFieldBitValue5_Item9" type="xs:boolean"/>
            <xs:element minOccurs="0" name="AgencyRentCovenants_CustomFieldBitValue5_Item10" type="xs:boolean"/>
            <xs:element minOccurs="0" name="AgencyRentCovenants_CustomFieldDateValue1_Item1" type="xs:date"/>
            <xs:element minOccurs="0" name="AgencyRentCovenants_CustomFieldDateValue1_Item2" type="xs:date"/>
            <xs:element minOccurs="0" name="AgencyRentCovenants_CustomFieldDateValue1_Item3" type="xs:date"/>
            <xs:element minOccurs="0" name="AgencyRentCovenants_CustomFieldDateValue1_Item4" type="xs:date"/>
            <xs:element minOccurs="0" name="AgencyRentCovenants_CustomFieldDateValue1_Item5" type="xs:date"/>
            <xs:element minOccurs="0" name="AgencyRentCovenants_CustomFieldDateValue1_Item6" type="xs:date"/>
            <xs:element minOccurs="0" name="AgencyRentCovenants_CustomFieldDateValue1_Item7" type="xs:date"/>
            <xs:element minOccurs="0" name="AgencyRentCovenants_CustomFieldDateValue1_Item8" type="xs:date"/>
            <xs:element minOccurs="0" name="AgencyRentCovenants_CustomFieldDateValue1_Item9" type="xs:date"/>
            <xs:element minOccurs="0" name="AgencyRentCovenants_CustomFieldDateValue1_Item10" type="xs:date"/>
            <xs:element minOccurs="0" name="AgencyRentCovenants_CustomFieldDateValue2_Item1" type="xs:date"/>
            <xs:element minOccurs="0" name="AgencyRentCovenants_CustomFieldDateValue2_Item2" type="xs:date"/>
            <xs:element minOccurs="0" name="AgencyRentCovenants_CustomFieldDateValue2_Item3" type="xs:date"/>
            <xs:element minOccurs="0" name="AgencyRentCovenants_CustomFieldDateValue2_Item4" type="xs:date"/>
            <xs:element minOccurs="0" name="AgencyRentCovenants_CustomFieldDateValue2_Item5" type="xs:date"/>
            <xs:element minOccurs="0" name="AgencyRentCovenants_CustomFieldDateValue2_Item6" type="xs:date"/>
            <xs:element minOccurs="0" name="AgencyRentCovenants_CustomFieldDateValue2_Item7" type="xs:date"/>
            <xs:element minOccurs="0" name="AgencyRentCovenants_CustomFieldDateValue2_Item8" type="xs:date"/>
            <xs:element minOccurs="0" name="AgencyRentCovenants_CustomFieldDateValue2_Item9" type="xs:date"/>
            <xs:element minOccurs="0" name="AgencyRentCovenants_CustomFieldDateValue2_Item10" type="xs:date"/>
            <xs:element minOccurs="0" name="AgencyRentCovenants_CustomFieldDateValue3_Item1" type="xs:date"/>
            <xs:element minOccurs="0" name="AgencyRentCovenants_CustomFieldDateValue3_Item2" type="xs:date"/>
            <xs:element minOccurs="0" name="AgencyRentCovenants_CustomFieldDateValue3_Item3" type="xs:date"/>
            <xs:element minOccurs="0" name="AgencyRentCovenants_CustomFieldDateValue3_Item4" type="xs:date"/>
            <xs:element minOccurs="0" name="AgencyRentCovenants_CustomFieldDateValue3_Item5" type="xs:date"/>
            <xs:element minOccurs="0" name="AgencyRentCovenants_CustomFieldDateValue3_Item6" type="xs:date"/>
            <xs:element minOccurs="0" name="AgencyRentCovenants_CustomFieldDateValue3_Item7" type="xs:date"/>
            <xs:element minOccurs="0" name="AgencyRentCovenants_CustomFieldDateValue3_Item8" type="xs:date"/>
            <xs:element minOccurs="0" name="AgencyRentCovenants_CustomFieldDateValue3_Item9" type="xs:date"/>
            <xs:element minOccurs="0" name="AgencyRentCovenants_CustomFieldDateValue3_Item10" type="xs:date"/>
            <xs:element minOccurs="0" name="AgencyRentCovenants_CustomFieldDateValue4_Item1" type="xs:date"/>
            <xs:element minOccurs="0" name="AgencyRentCovenants_CustomFieldDateValue4_Item2" type="xs:date"/>
            <xs:element minOccurs="0" name="AgencyRentCovenants_CustomFieldDateValue4_Item3" type="xs:date"/>
            <xs:element minOccurs="0" name="AgencyRentCovenants_CustomFieldDateValue4_Item4" type="xs:date"/>
            <xs:element minOccurs="0" name="AgencyRentCovenants_CustomFieldDateValue4_Item5" type="xs:date"/>
            <xs:element minOccurs="0" name="AgencyRentCovenants_CustomFieldDateValue4_Item6" type="xs:date"/>
            <xs:element minOccurs="0" name="AgencyRentCovenants_CustomFieldDateValue4_Item7" type="xs:date"/>
            <xs:element minOccurs="0" name="AgencyRentCovenants_CustomFieldDateValue4_Item8" type="xs:date"/>
            <xs:element minOccurs="0" name="AgencyRentCovenants_CustomFieldDateValue4_Item9" type="xs:date"/>
            <xs:element minOccurs="0" name="AgencyRentCovenants_CustomFieldDateValue4_Item10" type="xs:date"/>
            <xs:element minOccurs="0" name="AgencyRentCovenants_CustomFieldDateValue5_Item1" type="xs:date"/>
            <xs:element minOccurs="0" name="AgencyRentCovenants_CustomFieldDateValue5_Item2" type="xs:date"/>
            <xs:element minOccurs="0" name="AgencyRentCovenants_CustomFieldDateValue5_Item3" type="xs:date"/>
            <xs:element minOccurs="0" name="AgencyRentCovenants_CustomFieldDateValue5_Item4" type="xs:date"/>
            <xs:element minOccurs="0" name="AgencyRentCovenants_CustomFieldDateValue5_Item5" type="xs:date"/>
            <xs:element minOccurs="0" name="AgencyRentCovenants_CustomFieldDateValue5_Item6" type="xs:date"/>
            <xs:element minOccurs="0" name="AgencyRentCovenants_CustomFieldDateValue5_Item7" type="xs:date"/>
            <xs:element minOccurs="0" name="AgencyRentCovenants_CustomFieldDateValue5_Item8" type="xs:date"/>
            <xs:element minOccurs="0" name="AgencyRentCovenants_CustomFieldDateValue5_Item9" type="xs:date"/>
            <xs:element minOccurs="0" name="AgencyRentCovenants_CustomFieldDateValue5_Item10" type="xs:date"/>
            <xs:element minOccurs="0" name="AgencyRentCovenants_CustomFieldDecimalValue1_Item1" type="xs:decimal"/>
            <xs:element minOccurs="0" name="AgencyRentCovenants_CustomFieldDecimalValue1_Item2" type="xs:decimal"/>
            <xs:element minOccurs="0" name="AgencyRentCovenants_CustomFieldDecimalValue1_Item3" type="xs:decimal"/>
            <xs:element minOccurs="0" name="AgencyRentCovenants_CustomFieldDecimalValue1_Item4" type="xs:decimal"/>
            <xs:element minOccurs="0" name="AgencyRentCovenants_CustomFieldDecimalValue1_Item5" type="xs:decimal"/>
            <xs:element minOccurs="0" name="AgencyRentCovenants_CustomFieldDecimalValue1_Item6" type="xs:decimal"/>
            <xs:element minOccurs="0" name="AgencyRentCovenants_CustomFieldDecimalValue1_Item7" type="xs:decimal"/>
            <xs:element minOccurs="0" name="AgencyRentCovenants_CustomFieldDecimalValue1_Item8" type="xs:decimal"/>
            <xs:element minOccurs="0" name="AgencyRentCovenants_CustomFieldDecimalValue1_Item9" type="xs:decimal"/>
            <xs:element minOccurs="0" name="AgencyRentCovenants_CustomFieldDecimalValue1_Item10" type="xs:decimal"/>
            <xs:element minOccurs="0" name="AgencyRentCovenants_CustomFieldDecimalValue2_Item1" type="xs:decimal"/>
            <xs:element minOccurs="0" name="AgencyRentCovenants_CustomFieldDecimalValue2_Item2" type="xs:decimal"/>
            <xs:element minOccurs="0" name="AgencyRentCovenants_CustomFieldDecimalValue2_Item3" type="xs:decimal"/>
            <xs:element minOccurs="0" name="AgencyRentCovenants_CustomFieldDecimalValue2_Item4" type="xs:decimal"/>
            <xs:element minOccurs="0" name="AgencyRentCovenants_CustomFieldDecimalValue2_Item5" type="xs:decimal"/>
            <xs:element minOccurs="0" name="AgencyRentCovenants_CustomFieldDecimalValue2_Item6" type="xs:decimal"/>
            <xs:element minOccurs="0" name="AgencyRentCovenants_CustomFieldDecimalValue2_Item7" type="xs:decimal"/>
            <xs:element minOccurs="0" name="AgencyRentCovenants_CustomFieldDecimalValue2_Item8" type="xs:decimal"/>
            <xs:element minOccurs="0" name="AgencyRentCovenants_CustomFieldDecimalValue2_Item9" type="xs:decimal"/>
            <xs:element minOccurs="0" name="AgencyRentCovenants_CustomFieldDecimalValue2_Item10" type="xs:decimal"/>
            <xs:element minOccurs="0" name="AgencyRentCovenants_CustomFieldDecimalValue3_Item1" type="xs:decimal"/>
            <xs:element minOccurs="0" name="AgencyRentCovenants_CustomFieldDecimalValue3_Item2" type="xs:decimal"/>
            <xs:element minOccurs="0" name="AgencyRentCovenants_CustomFieldDecimalValue3_Item3" type="xs:decimal"/>
            <xs:element minOccurs="0" name="AgencyRentCovenants_CustomFieldDecimalValue3_Item4" type="xs:decimal"/>
            <xs:element minOccurs="0" name="AgencyRentCovenants_CustomFieldDecimalValue3_Item5" type="xs:decimal"/>
            <xs:element minOccurs="0" name="AgencyRentCovenants_CustomFieldDecimalValue3_Item6" type="xs:decimal"/>
            <xs:element minOccurs="0" name="AgencyRentCovenants_CustomFieldDecimalValue3_Item7" type="xs:decimal"/>
            <xs:element minOccurs="0" name="AgencyRentCovenants_CustomFieldDecimalValue3_Item8" type="xs:decimal"/>
            <xs:element minOccurs="0" name="AgencyRentCovenants_CustomFieldDecimalValue3_Item9" type="xs:decimal"/>
            <xs:element minOccurs="0" name="AgencyRentCovenants_CustomFieldDecimalValue3_Item10" type="xs:decimal"/>
            <xs:element minOccurs="0" name="AgencyRentCovenants_CustomFieldDecimalValue4_Item1" type="xs:decimal"/>
            <xs:element minOccurs="0" name="AgencyRentCovenants_CustomFieldDecimalValue4_Item2" type="xs:decimal"/>
            <xs:element minOccurs="0" name="AgencyRentCovenants_CustomFieldDecimalValue4_Item3" type="xs:decimal"/>
            <xs:element minOccurs="0" name="AgencyRentCovenants_CustomFieldDecimalValue4_Item4" type="xs:decimal"/>
            <xs:element minOccurs="0" name="AgencyRentCovenants_CustomFieldDecimalValue4_Item5" type="xs:decimal"/>
            <xs:element minOccurs="0" name="AgencyRentCovenants_CustomFieldDecimalValue4_Item6" type="xs:decimal"/>
            <xs:element minOccurs="0" name="AgencyRentCovenants_CustomFieldDecimalValue4_Item7" type="xs:decimal"/>
            <xs:element minOccurs="0" name="AgencyRentCovenants_CustomFieldDecimalValue4_Item8" type="xs:decimal"/>
            <xs:element minOccurs="0" name="AgencyRentCovenants_CustomFieldDecimalValue4_Item9" type="xs:decimal"/>
            <xs:element minOccurs="0" name="AgencyRentCovenants_CustomFieldDecimalValue4_Item10" type="xs:decimal"/>
            <xs:element minOccurs="0" name="AgencyRentCovenants_CustomFieldDecimalValue5_Item1" type="xs:decimal"/>
            <xs:element minOccurs="0" name="AgencyRentCovenants_CustomFieldDecimalValue5_Item2" type="xs:decimal"/>
            <xs:element minOccurs="0" name="AgencyRentCovenants_CustomFieldDecimalValue5_Item3" type="xs:decimal"/>
            <xs:element minOccurs="0" name="AgencyRentCovenants_CustomFieldDecimalValue5_Item4" type="xs:decimal"/>
            <xs:element minOccurs="0" name="AgencyRentCovenants_CustomFieldDecimalValue5_Item5" type="xs:decimal"/>
            <xs:element minOccurs="0" name="AgencyRentCovenants_CustomFieldDecimalValue5_Item6" type="xs:decimal"/>
            <xs:element minOccurs="0" name="AgencyRentCovenants_CustomFieldDecimalValue5_Item7" type="xs:decimal"/>
            <xs:element minOccurs="0" name="AgencyRentCovenants_CustomFieldDecimalValue5_Item8" type="xs:decimal"/>
            <xs:element minOccurs="0" name="AgencyRentCovenants_CustomFieldDecimalValue5_Item9" type="xs:decimal"/>
            <xs:element minOccurs="0" name="AgencyRentCovenants_CustomFieldDecimalValue5_Item10" type="xs:decimal"/>
            <xs:element minOccurs="0" name="AgencyRentCovenants_CustomFieldNumericValue1_Item1" type="xs:decimal"/>
            <xs:element minOccurs="0" name="AgencyRentCovenants_CustomFieldNumericValue1_Item2" type="xs:decimal"/>
            <xs:element minOccurs="0" name="AgencyRentCovenants_CustomFieldNumericValue1_Item3" type="xs:decimal"/>
            <xs:element minOccurs="0" name="AgencyRentCovenants_CustomFieldNumericValue1_Item4" type="xs:decimal"/>
            <xs:element minOccurs="0" name="AgencyRentCovenants_CustomFieldNumericValue1_Item5" type="xs:decimal"/>
            <xs:element minOccurs="0" name="AgencyRentCovenants_CustomFieldNumericValue1_Item6" type="xs:decimal"/>
            <xs:element minOccurs="0" name="AgencyRentCovenants_CustomFieldNumericValue1_Item7" type="xs:decimal"/>
            <xs:element minOccurs="0" name="AgencyRentCovenants_CustomFieldNumericValue1_Item8" type="xs:decimal"/>
            <xs:element minOccurs="0" name="AgencyRentCovenants_CustomFieldNumericValue1_Item9" type="xs:decimal"/>
            <xs:element minOccurs="0" name="AgencyRentCovenants_CustomFieldNumericValue1_Item10" type="xs:decimal"/>
            <xs:element minOccurs="0" name="AgencyRentCovenants_CustomFieldNumericValue2_Item1" type="xs:decimal"/>
            <xs:element minOccurs="0" name="AgencyRentCovenants_CustomFieldNumericValue2_Item2" type="xs:decimal"/>
            <xs:element minOccurs="0" name="AgencyRentCovenants_CustomFieldNumericValue2_Item3" type="xs:decimal"/>
            <xs:element minOccurs="0" name="AgencyRentCovenants_CustomFieldNumericValue2_Item4" type="xs:decimal"/>
            <xs:element minOccurs="0" name="AgencyRentCovenants_CustomFieldNumericValue2_Item5" type="xs:decimal"/>
            <xs:element minOccurs="0" name="AgencyRentCovenants_CustomFieldNumericValue2_Item6" type="xs:decimal"/>
            <xs:element minOccurs="0" name="AgencyRentCovenants_CustomFieldNumericValue2_Item7" type="xs:decimal"/>
            <xs:element minOccurs="0" name="AgencyRentCovenants_CustomFieldNumericValue2_Item8" type="xs:decimal"/>
            <xs:element minOccurs="0" name="AgencyRentCovenants_CustomFieldNumericValue2_Item9" type="xs:decimal"/>
            <xs:element minOccurs="0" name="AgencyRentCovenants_CustomFieldNumericValue2_Item10" type="xs:decimal"/>
            <xs:element minOccurs="0" name="AgencyRentCovenants_CustomFieldNumericValue3_Item1" type="xs:decimal"/>
            <xs:element minOccurs="0" name="AgencyRentCovenants_CustomFieldNumericValue3_Item2" type="xs:decimal"/>
            <xs:element minOccurs="0" name="AgencyRentCovenants_CustomFieldNumericValue3_Item3" type="xs:decimal"/>
            <xs:element minOccurs="0" name="AgencyRentCovenants_CustomFieldNumericValue3_Item4" type="xs:decimal"/>
            <xs:element minOccurs="0" name="AgencyRentCovenants_CustomFieldNumericValue3_Item5" type="xs:decimal"/>
            <xs:element minOccurs="0" name="AgencyRentCovenants_CustomFieldNumericValue3_Item6" type="xs:decimal"/>
            <xs:element minOccurs="0" name="AgencyRentCovenants_CustomFieldNumericValue3_Item7" type="xs:decimal"/>
            <xs:element minOccurs="0" name="AgencyRentCovenants_CustomFieldNumericValue3_Item8" type="xs:decimal"/>
            <xs:element minOccurs="0" name="AgencyRentCovenants_CustomFieldNumericValue3_Item9" type="xs:decimal"/>
            <xs:element minOccurs="0" name="AgencyRentCovenants_CustomFieldNumericValue3_Item10" type="xs:decimal"/>
            <xs:element minOccurs="0" name="AgencyRentCovenants_CustomFieldNumericValue4_Item1" type="xs:decimal"/>
            <xs:element minOccurs="0" name="AgencyRentCovenants_CustomFieldNumericValue4_Item2" type="xs:decimal"/>
            <xs:element minOccurs="0" name="AgencyRentCovenants_CustomFieldNumericValue4_Item3" type="xs:decimal"/>
            <xs:element minOccurs="0" name="AgencyRentCovenants_CustomFieldNumericValue4_Item4" type="xs:decimal"/>
            <xs:element minOccurs="0" name="AgencyRentCovenants_CustomFieldNumericValue4_Item5" type="xs:decimal"/>
            <xs:element minOccurs="0" name="AgencyRentCovenants_CustomFieldNumericValue4_Item6" type="xs:decimal"/>
            <xs:element minOccurs="0" name="AgencyRentCovenants_CustomFieldNumericValue4_Item7" type="xs:decimal"/>
            <xs:element minOccurs="0" name="AgencyRentCovenants_CustomFieldNumericValue4_Item8" type="xs:decimal"/>
            <xs:element minOccurs="0" name="AgencyRentCovenants_CustomFieldNumericValue4_Item9" type="xs:decimal"/>
            <xs:element minOccurs="0" name="AgencyRentCovenants_CustomFieldNumericValue4_Item10" type="xs:decimal"/>
            <xs:element minOccurs="0" name="AgencyRentCovenants_CustomFieldNumericValue5_Item1" type="xs:decimal"/>
            <xs:element minOccurs="0" name="AgencyRentCovenants_CustomFieldNumericValue5_Item2" type="xs:decimal"/>
            <xs:element minOccurs="0" name="AgencyRentCovenants_CustomFieldNumericValue5_Item3" type="xs:decimal"/>
            <xs:element minOccurs="0" name="AgencyRentCovenants_CustomFieldNumericValue5_Item4" type="xs:decimal"/>
            <xs:element minOccurs="0" name="AgencyRentCovenants_CustomFieldNumericValue5_Item5" type="xs:decimal"/>
            <xs:element minOccurs="0" name="AgencyRentCovenants_CustomFieldNumericValue5_Item6" type="xs:decimal"/>
            <xs:element minOccurs="0" name="AgencyRentCovenants_CustomFieldNumericValue5_Item7" type="xs:decimal"/>
            <xs:element minOccurs="0" name="AgencyRentCovenants_CustomFieldNumericValue5_Item8" type="xs:decimal"/>
            <xs:element minOccurs="0" name="AgencyRentCovenants_CustomFieldNumericValue5_Item9" type="xs:decimal"/>
            <xs:element minOccurs="0" name="AgencyRentCovenants_CustomFieldNumericValue5_Item10" type="xs:decimal"/>
            <xs:element minOccurs="0" name="AgencyRentCovenants_CustomFieldTextValue1_Item1" type="xs:string"/>
            <xs:element minOccurs="0" name="AgencyRentCovenants_CustomFieldTextValue1_Item2" type="xs:string"/>
            <xs:element minOccurs="0" name="AgencyRentCovenants_CustomFieldTextValue1_Item3" type="xs:string"/>
            <xs:element minOccurs="0" name="AgencyRentCovenants_CustomFieldTextValue1_Item4" type="xs:string"/>
            <xs:element minOccurs="0" name="AgencyRentCovenants_CustomFieldTextValue1_Item5" type="xs:string"/>
            <xs:element minOccurs="0" name="AgencyRentCovenants_CustomFieldTextValue1_Item6" type="xs:string"/>
            <xs:element minOccurs="0" name="AgencyRentCovenants_CustomFieldTextValue1_Item7" type="xs:string"/>
            <xs:element minOccurs="0" name="AgencyRentCovenants_CustomFieldTextValue1_Item8" type="xs:string"/>
            <xs:element minOccurs="0" name="AgencyRentCovenants_CustomFieldTextValue1_Item9" type="xs:string"/>
            <xs:element minOccurs="0" name="AgencyRentCovenants_CustomFieldTextValue1_Item10" type="xs:string"/>
            <xs:element minOccurs="0" name="AgencyRentCovenants_CustomFieldTextValue10_Item1" type="xs:string"/>
            <xs:element minOccurs="0" name="AgencyRentCovenants_CustomFieldTextValue10_Item2" type="xs:string"/>
            <xs:element minOccurs="0" name="AgencyRentCovenants_CustomFieldTextValue10_Item3" type="xs:string"/>
            <xs:element minOccurs="0" name="AgencyRentCovenants_CustomFieldTextValue10_Item4" type="xs:string"/>
            <xs:element minOccurs="0" name="AgencyRentCovenants_CustomFieldTextValue10_Item5" type="xs:string"/>
            <xs:element minOccurs="0" name="AgencyRentCovenants_CustomFieldTextValue10_Item6" type="xs:string"/>
            <xs:element minOccurs="0" name="AgencyRentCovenants_CustomFieldTextValue10_Item7" type="xs:string"/>
            <xs:element minOccurs="0" name="AgencyRentCovenants_CustomFieldTextValue10_Item8" type="xs:string"/>
            <xs:element minOccurs="0" name="AgencyRentCovenants_CustomFieldTextValue10_Item9" type="xs:string"/>
            <xs:element minOccurs="0" name="AgencyRentCovenants_CustomFieldTextValue10_Item10" type="xs:string"/>
            <xs:element minOccurs="0" name="AgencyRentCovenants_CustomFieldTextValue11_Item1" type="xs:string"/>
            <xs:element minOccurs="0" name="AgencyRentCovenants_CustomFieldTextValue11_Item2" type="xs:string"/>
            <xs:element minOccurs="0" name="AgencyRentCovenants_CustomFieldTextValue11_Item3" type="xs:string"/>
            <xs:element minOccurs="0" name="AgencyRentCovenants_CustomFieldTextValue11_Item4" type="xs:string"/>
            <xs:element minOccurs="0" name="AgencyRentCovenants_CustomFieldTextValue11_Item5" type="xs:string"/>
            <xs:element minOccurs="0" name="AgencyRentCovenants_CustomFieldTextValue11_Item6" type="xs:string"/>
            <xs:element minOccurs="0" name="AgencyRentCovenants_CustomFieldTextValue11_Item7" type="xs:string"/>
            <xs:element minOccurs="0" name="AgencyRentCovenants_CustomFieldTextValue11_Item8" type="xs:string"/>
            <xs:element minOccurs="0" name="AgencyRentCovenants_CustomFieldTextValue11_Item9" type="xs:string"/>
            <xs:element minOccurs="0" name="AgencyRentCovenants_CustomFieldTextValue11_Item10" type="xs:string"/>
            <xs:element minOccurs="0" name="AgencyRentCovenants_CustomFieldTextValue12_Item1" type="xs:string"/>
            <xs:element minOccurs="0" name="AgencyRentCovenants_CustomFieldTextValue12_Item2" type="xs:string"/>
            <xs:element minOccurs="0" name="AgencyRentCovenants_CustomFieldTextValue12_Item3" type="xs:string"/>
            <xs:element minOccurs="0" name="AgencyRentCovenants_CustomFieldTextValue12_Item4" type="xs:string"/>
            <xs:element minOccurs="0" name="AgencyRentCovenants_CustomFieldTextValue12_Item5" type="xs:string"/>
            <xs:element minOccurs="0" name="AgencyRentCovenants_CustomFieldTextValue12_Item6" type="xs:string"/>
            <xs:element minOccurs="0" name="AgencyRentCovenants_CustomFieldTextValue12_Item7" type="xs:string"/>
            <xs:element minOccurs="0" name="AgencyRentCovenants_CustomFieldTextValue12_Item8" type="xs:string"/>
            <xs:element minOccurs="0" name="AgencyRentCovenants_CustomFieldTextValue12_Item9" type="xs:string"/>
            <xs:element minOccurs="0" name="AgencyRentCovenants_CustomFieldTextValue12_Item10" type="xs:string"/>
            <xs:element minOccurs="0" name="AgencyRentCovenants_CustomFieldTextValue13_Item1" type="xs:string"/>
            <xs:element minOccurs="0" name="AgencyRentCovenants_CustomFieldTextValue13_Item2" type="xs:string"/>
            <xs:element minOccurs="0" name="AgencyRentCovenants_CustomFieldTextValue13_Item3" type="xs:string"/>
            <xs:element minOccurs="0" name="AgencyRentCovenants_CustomFieldTextValue13_Item4" type="xs:string"/>
            <xs:element minOccurs="0" name="AgencyRentCovenants_CustomFieldTextValue13_Item5" type="xs:string"/>
            <xs:element minOccurs="0" name="AgencyRentCovenants_CustomFieldTextValue13_Item6" type="xs:string"/>
            <xs:element minOccurs="0" name="AgencyRentCovenants_CustomFieldTextValue13_Item7" type="xs:string"/>
            <xs:element minOccurs="0" name="AgencyRentCovenants_CustomFieldTextValue13_Item8" type="xs:string"/>
            <xs:element minOccurs="0" name="AgencyRentCovenants_CustomFieldTextValue13_Item9" type="xs:string"/>
            <xs:element minOccurs="0" name="AgencyRentCovenants_CustomFieldTextValue13_Item10" type="xs:string"/>
            <xs:element minOccurs="0" name="AgencyRentCovenants_CustomFieldTextValue14_Item1" type="xs:string"/>
            <xs:element minOccurs="0" name="AgencyRentCovenants_CustomFieldTextValue14_Item2" type="xs:string"/>
            <xs:element minOccurs="0" name="AgencyRentCovenants_CustomFieldTextValue14_Item3" type="xs:string"/>
            <xs:element minOccurs="0" name="AgencyRentCovenants_CustomFieldTextValue14_Item4" type="xs:string"/>
            <xs:element minOccurs="0" name="AgencyRentCovenants_CustomFieldTextValue14_Item5" type="xs:string"/>
            <xs:element minOccurs="0" name="AgencyRentCovenants_CustomFieldTextValue14_Item6" type="xs:string"/>
            <xs:element minOccurs="0" name="AgencyRentCovenants_CustomFieldTextValue14_Item7" type="xs:string"/>
            <xs:element minOccurs="0" name="AgencyRentCovenants_CustomFieldTextValue14_Item8" type="xs:string"/>
            <xs:element minOccurs="0" name="AgencyRentCovenants_CustomFieldTextValue14_Item9" type="xs:string"/>
            <xs:element minOccurs="0" name="AgencyRentCovenants_CustomFieldTextValue14_Item10" type="xs:string"/>
            <xs:element minOccurs="0" name="AgencyRentCovenants_CustomFieldTextValue15_Item1" type="xs:string"/>
            <xs:element minOccurs="0" name="AgencyRentCovenants_CustomFieldTextValue15_Item2" type="xs:string"/>
            <xs:element minOccurs="0" name="AgencyRentCovenants_CustomFieldTextValue15_Item3" type="xs:string"/>
            <xs:element minOccurs="0" name="AgencyRentCovenants_CustomFieldTextValue15_Item4" type="xs:string"/>
            <xs:element minOccurs="0" name="AgencyRentCovenants_CustomFieldTextValue15_Item5" type="xs:string"/>
            <xs:element minOccurs="0" name="AgencyRentCovenants_CustomFieldTextValue15_Item6" type="xs:string"/>
            <xs:element minOccurs="0" name="AgencyRentCovenants_CustomFieldTextValue15_Item7" type="xs:string"/>
            <xs:element minOccurs="0" name="AgencyRentCovenants_CustomFieldTextValue15_Item8" type="xs:string"/>
            <xs:element minOccurs="0" name="AgencyRentCovenants_CustomFieldTextValue15_Item9" type="xs:string"/>
            <xs:element minOccurs="0" name="AgencyRentCovenants_CustomFieldTextValue15_Item10" type="xs:string"/>
            <xs:element minOccurs="0" name="AgencyRentCovenants_CustomFieldTextValue2_Item1" type="xs:string"/>
            <xs:element minOccurs="0" name="AgencyRentCovenants_CustomFieldTextValue2_Item2" type="xs:string"/>
            <xs:element minOccurs="0" name="AgencyRentCovenants_CustomFieldTextValue2_Item3" type="xs:string"/>
            <xs:element minOccurs="0" name="AgencyRentCovenants_CustomFieldTextValue2_Item4" type="xs:string"/>
            <xs:element minOccurs="0" name="AgencyRentCovenants_CustomFieldTextValue2_Item5" type="xs:string"/>
            <xs:element minOccurs="0" name="AgencyRentCovenants_CustomFieldTextValue2_Item6" type="xs:string"/>
            <xs:element minOccurs="0" name="AgencyRentCovenants_CustomFieldTextValue2_Item7" type="xs:string"/>
            <xs:element minOccurs="0" name="AgencyRentCovenants_CustomFieldTextValue2_Item8" type="xs:string"/>
            <xs:element minOccurs="0" name="AgencyRentCovenants_CustomFieldTextValue2_Item9" type="xs:string"/>
            <xs:element minOccurs="0" name="AgencyRentCovenants_CustomFieldTextValue2_Item10" type="xs:string"/>
            <xs:element minOccurs="0" name="AgencyRentCovenants_CustomFieldTextValue3_Item1" type="xs:string"/>
            <xs:element minOccurs="0" name="AgencyRentCovenants_CustomFieldTextValue3_Item2" type="xs:string"/>
            <xs:element minOccurs="0" name="AgencyRentCovenants_CustomFieldTextValue3_Item3" type="xs:string"/>
            <xs:element minOccurs="0" name="AgencyRentCovenants_CustomFieldTextValue3_Item4" type="xs:string"/>
            <xs:element minOccurs="0" name="AgencyRentCovenants_CustomFieldTextValue3_Item5" type="xs:string"/>
            <xs:element minOccurs="0" name="AgencyRentCovenants_CustomFieldTextValue3_Item6" type="xs:string"/>
            <xs:element minOccurs="0" name="AgencyRentCovenants_CustomFieldTextValue3_Item7" type="xs:string"/>
            <xs:element minOccurs="0" name="AgencyRentCovenants_CustomFieldTextValue3_Item8" type="xs:string"/>
            <xs:element minOccurs="0" name="AgencyRentCovenants_CustomFieldTextValue3_Item9" type="xs:string"/>
            <xs:element minOccurs="0" name="AgencyRentCovenants_CustomFieldTextValue3_Item10" type="xs:string"/>
            <xs:element minOccurs="0" name="AgencyRentCovenants_CustomFieldTextValue4_Item1" type="xs:string"/>
            <xs:element minOccurs="0" name="AgencyRentCovenants_CustomFieldTextValue4_Item2" type="xs:string"/>
            <xs:element minOccurs="0" name="AgencyRentCovenants_CustomFieldTextValue4_Item3" type="xs:string"/>
            <xs:element minOccurs="0" name="AgencyRentCovenants_CustomFieldTextValue4_Item4" type="xs:string"/>
            <xs:element minOccurs="0" name="AgencyRentCovenants_CustomFieldTextValue4_Item5" type="xs:string"/>
            <xs:element minOccurs="0" name="AgencyRentCovenants_CustomFieldTextValue4_Item6" type="xs:string"/>
            <xs:element minOccurs="0" name="AgencyRentCovenants_CustomFieldTextValue4_Item7" type="xs:string"/>
            <xs:element minOccurs="0" name="AgencyRentCovenants_CustomFieldTextValue4_Item8" type="xs:string"/>
            <xs:element minOccurs="0" name="AgencyRentCovenants_CustomFieldTextValue4_Item9" type="xs:string"/>
            <xs:element minOccurs="0" name="AgencyRentCovenants_CustomFieldTextValue4_Item10" type="xs:string"/>
            <xs:element minOccurs="0" name="AgencyRentCovenants_CustomFieldTextValue5_Item1" type="xs:string"/>
            <xs:element minOccurs="0" name="AgencyRentCovenants_CustomFieldTextValue5_Item2" type="xs:string"/>
            <xs:element minOccurs="0" name="AgencyRentCovenants_CustomFieldTextValue5_Item3" type="xs:string"/>
            <xs:element minOccurs="0" name="AgencyRentCovenants_CustomFieldTextValue5_Item4" type="xs:string"/>
            <xs:element minOccurs="0" name="AgencyRentCovenants_CustomFieldTextValue5_Item5" type="xs:string"/>
            <xs:element minOccurs="0" name="AgencyRentCovenants_CustomFieldTextValue5_Item6" type="xs:string"/>
            <xs:element minOccurs="0" name="AgencyRentCovenants_CustomFieldTextValue5_Item7" type="xs:string"/>
            <xs:element minOccurs="0" name="AgencyRentCovenants_CustomFieldTextValue5_Item8" type="xs:string"/>
            <xs:element minOccurs="0" name="AgencyRentCovenants_CustomFieldTextValue5_Item9" type="xs:string"/>
            <xs:element minOccurs="0" name="AgencyRentCovenants_CustomFieldTextValue5_Item10" type="xs:string"/>
            <xs:element minOccurs="0" name="AgencyRentCovenants_CustomFieldTextValue6_Item1" type="xs:string"/>
            <xs:element minOccurs="0" name="AgencyRentCovenants_CustomFieldTextValue6_Item2" type="xs:string"/>
            <xs:element minOccurs="0" name="AgencyRentCovenants_CustomFieldTextValue6_Item3" type="xs:string"/>
            <xs:element minOccurs="0" name="AgencyRentCovenants_CustomFieldTextValue6_Item4" type="xs:string"/>
            <xs:element minOccurs="0" name="AgencyRentCovenants_CustomFieldTextValue6_Item5" type="xs:string"/>
            <xs:element minOccurs="0" name="AgencyRentCovenants_CustomFieldTextValue6_Item6" type="xs:string"/>
            <xs:element minOccurs="0" name="AgencyRentCovenants_CustomFieldTextValue6_Item7" type="xs:string"/>
            <xs:element minOccurs="0" name="AgencyRentCovenants_CustomFieldTextValue6_Item8" type="xs:string"/>
            <xs:element minOccurs="0" name="AgencyRentCovenants_CustomFieldTextValue6_Item9" type="xs:string"/>
            <xs:element minOccurs="0" name="AgencyRentCovenants_CustomFieldTextValue6_Item10" type="xs:string"/>
            <xs:element minOccurs="0" name="AgencyRentCovenants_CustomFieldTextValue7_Item1" type="xs:string"/>
            <xs:element minOccurs="0" name="AgencyRentCovenants_CustomFieldTextValue7_Item2" type="xs:string"/>
            <xs:element minOccurs="0" name="AgencyRentCovenants_CustomFieldTextValue7_Item3" type="xs:string"/>
            <xs:element minOccurs="0" name="AgencyRentCovenants_CustomFieldTextValue7_Item4" type="xs:string"/>
            <xs:element minOccurs="0" name="AgencyRentCovenants_CustomFieldTextValue7_Item5" type="xs:string"/>
            <xs:element minOccurs="0" name="AgencyRentCovenants_CustomFieldTextValue7_Item6" type="xs:string"/>
            <xs:element minOccurs="0" name="AgencyRentCovenants_CustomFieldTextValue7_Item7" type="xs:string"/>
            <xs:element minOccurs="0" name="AgencyRentCovenants_CustomFieldTextValue7_Item8" type="xs:string"/>
            <xs:element minOccurs="0" name="AgencyRentCovenants_CustomFieldTextValue7_Item9" type="xs:string"/>
            <xs:element minOccurs="0" name="AgencyRentCovenants_CustomFieldTextValue7_Item10" type="xs:string"/>
            <xs:element minOccurs="0" name="AgencyRentCovenants_CustomFieldTextValue8_Item1" type="xs:string"/>
            <xs:element minOccurs="0" name="AgencyRentCovenants_CustomFieldTextValue8_Item2" type="xs:string"/>
            <xs:element minOccurs="0" name="AgencyRentCovenants_CustomFieldTextValue8_Item3" type="xs:string"/>
            <xs:element minOccurs="0" name="AgencyRentCovenants_CustomFieldTextValue8_Item4" type="xs:string"/>
            <xs:element minOccurs="0" name="AgencyRentCovenants_CustomFieldTextValue8_Item5" type="xs:string"/>
            <xs:element minOccurs="0" name="AgencyRentCovenants_CustomFieldTextValue8_Item6" type="xs:string"/>
            <xs:element minOccurs="0" name="AgencyRentCovenants_CustomFieldTextValue8_Item7" type="xs:string"/>
            <xs:element minOccurs="0" name="AgencyRentCovenants_CustomFieldTextValue8_Item8" type="xs:string"/>
            <xs:element minOccurs="0" name="AgencyRentCovenants_CustomFieldTextValue8_Item9" type="xs:string"/>
            <xs:element minOccurs="0" name="AgencyRentCovenants_CustomFieldTextValue8_Item10" type="xs:string"/>
            <xs:element minOccurs="0" name="AgencyRentCovenants_CustomFieldTextValue9_Item1" type="xs:string"/>
            <xs:element minOccurs="0" name="AgencyRentCovenants_CustomFieldTextValue9_Item2" type="xs:string"/>
            <xs:element minOccurs="0" name="AgencyRentCovenants_CustomFieldTextValue9_Item3" type="xs:string"/>
            <xs:element minOccurs="0" name="AgencyRentCovenants_CustomFieldTextValue9_Item4" type="xs:string"/>
            <xs:element minOccurs="0" name="AgencyRentCovenants_CustomFieldTextValue9_Item5" type="xs:string"/>
            <xs:element minOccurs="0" name="AgencyRentCovenants_CustomFieldTextValue9_Item6" type="xs:string"/>
            <xs:element minOccurs="0" name="AgencyRentCovenants_CustomFieldTextValue9_Item7" type="xs:string"/>
            <xs:element minOccurs="0" name="AgencyRentCovenants_CustomFieldTextValue9_Item8" type="xs:string"/>
            <xs:element minOccurs="0" name="AgencyRentCovenants_CustomFieldTextValue9_Item9" type="xs:string"/>
            <xs:element minOccurs="0" name="AgencyRentCovenants_CustomFieldTextValue9_Item10" type="xs:string"/>
            <xs:element minOccurs="0" name="AgencyRentCovenants_MaximumAmount_Item1" type="xs:decimal"/>
            <xs:element minOccurs="0" name="AgencyRentCovenants_MaximumAmount_Item2" type="xs:decimal"/>
            <xs:element minOccurs="0" name="AgencyRentCovenants_MaximumAmount_Item3" type="xs:decimal"/>
            <xs:element minOccurs="0" name="AgencyRentCovenants_MaximumAmount_Item4" type="xs:decimal"/>
            <xs:element minOccurs="0" name="AgencyRentCovenants_MaximumAmount_Item5" type="xs:decimal"/>
            <xs:element minOccurs="0" name="AgencyRentCovenants_MaximumAmount_Item6" type="xs:decimal"/>
            <xs:element minOccurs="0" name="AgencyRentCovenants_MaximumAmount_Item7" type="xs:decimal"/>
            <xs:element minOccurs="0" name="AgencyRentCovenants_MaximumAmount_Item8" type="xs:decimal"/>
            <xs:element minOccurs="0" name="AgencyRentCovenants_MaximumAmount_Item9" type="xs:decimal"/>
            <xs:element minOccurs="0" name="AgencyRentCovenants_MaximumAmount_Item10" type="xs:decimal"/>
            <xs:element minOccurs="0" name="AgencyRentCovenants_NumberOfUnits_Item1" type="xs:int"/>
            <xs:element minOccurs="0" name="AgencyRentCovenants_NumberOfUnits_Item2" type="xs:int"/>
            <xs:element minOccurs="0" name="AgencyRentCovenants_NumberOfUnits_Item3" type="xs:int"/>
            <xs:element minOccurs="0" name="AgencyRentCovenants_NumberOfUnits_Item4" type="xs:int"/>
            <xs:element minOccurs="0" name="AgencyRentCovenants_NumberOfUnits_Item5" type="xs:int"/>
            <xs:element minOccurs="0" name="AgencyRentCovenants_NumberOfUnits_Item6" type="xs:int"/>
            <xs:element minOccurs="0" name="AgencyRentCovenants_NumberOfUnits_Item7" type="xs:int"/>
            <xs:element minOccurs="0" name="AgencyRentCovenants_NumberOfUnits_Item8" type="xs:int"/>
            <xs:element minOccurs="0" name="AgencyRentCovenants_NumberOfUnits_Item9" type="xs:int"/>
            <xs:element minOccurs="0" name="AgencyRentCovenants_NumberOfUnits_Item10" type="xs:int"/>
            <xs:element minOccurs="0" name="AgencyRentCovenants_PercentOfAMGI-1_Item1" type="xs:decimal"/>
            <xs:element minOccurs="0" name="AgencyRentCovenants_PercentOfAMGI-1_Item2" type="xs:decimal"/>
            <xs:element minOccurs="0" name="AgencyRentCovenants_PercentOfAMGI-1_Item3" type="xs:decimal"/>
            <xs:element minOccurs="0" name="AgencyRentCovenants_PercentOfAMGI-1_Item4" type="xs:decimal"/>
            <xs:element minOccurs="0" name="AgencyRentCovenants_PercentOfAMGI-1_Item5" type="xs:decimal"/>
            <xs:element minOccurs="0" name="AgencyRentCovenants_PercentOfAMGI-1_Item6" type="xs:decimal"/>
            <xs:element minOccurs="0" name="AgencyRentCovenants_PercentOfAMGI-1_Item7" type="xs:decimal"/>
            <xs:element minOccurs="0" name="AgencyRentCovenants_PercentOfAMGI-1_Item8" type="xs:decimal"/>
            <xs:element minOccurs="0" name="AgencyRentCovenants_PercentOfAMGI-1_Item9" type="xs:decimal"/>
            <xs:element minOccurs="0" name="AgencyRentCovenants_PercentOfAMGI-1_Item10" type="xs:decimal"/>
            <xs:element minOccurs="0" name="AgencyRentCovenants_PercentOfAMGI-2_Item1" type="xs:decimal"/>
            <xs:element minOccurs="0" name="AgencyRentCovenants_PercentOfAMGI-2_Item2" type="xs:decimal"/>
            <xs:element minOccurs="0" name="AgencyRentCovenants_PercentOfAMGI-2_Item3" type="xs:decimal"/>
            <xs:element minOccurs="0" name="AgencyRentCovenants_PercentOfAMGI-2_Item4" type="xs:decimal"/>
            <xs:element minOccurs="0" name="AgencyRentCovenants_PercentOfAMGI-2_Item5" type="xs:decimal"/>
            <xs:element minOccurs="0" name="AgencyRentCovenants_PercentOfAMGI-2_Item6" type="xs:decimal"/>
            <xs:element minOccurs="0" name="AgencyRentCovenants_PercentOfAMGI-2_Item7" type="xs:decimal"/>
            <xs:element minOccurs="0" name="AgencyRentCovenants_PercentOfAMGI-2_Item8" type="xs:decimal"/>
            <xs:element minOccurs="0" name="AgencyRentCovenants_PercentOfAMGI-2_Item9" type="xs:decimal"/>
            <xs:element minOccurs="0" name="AgencyRentCovenants_PercentOfAMGI-2_Item10" type="xs:decimal"/>
            <xs:element minOccurs="0" name="AppliancesAndAmenities_Basketball" type="xs:boolean"/>
            <xs:element minOccurs="0" name="AppliancesAndAmenities_BBQArea" type="xs:boolean"/>
            <xs:element minOccurs="0" name="AppliancesAndAmenities_ChildCare" type="xs:boolean"/>
            <xs:element minOccurs="0" name="AppliancesAndAmenities_CommonLaundryArea" type="xs:boolean"/>
            <xs:element minOccurs="0" name="AppliancesAndAmenities_CommunityRoom" type="xs:boolean"/>
            <xs:element minOccurs="0" name="AppliancesAndAmenities_CustomFieldBitValue1" type="xs:boolean"/>
            <xs:element minOccurs="0" name="AppliancesAndAmenities_CustomFieldBitValue2" type="xs:boolean"/>
            <xs:element minOccurs="0" name="AppliancesAndAmenities_CustomFieldBitValue3" type="xs:boolean"/>
            <xs:element minOccurs="0" name="AppliancesAndAmenities_CustomFieldBitValue4" type="xs:boolean"/>
            <xs:element minOccurs="0" name="AppliancesAndAmenities_CustomFieldBitValue5" type="xs:boolean"/>
            <xs:element minOccurs="0" name="AppliancesAndAmenities_CustomFieldDateValue1" type="xs:date"/>
            <xs:element minOccurs="0" name="AppliancesAndAmenities_CustomFieldDateValue2" type="xs:date"/>
            <xs:element minOccurs="0" name="AppliancesAndAmenities_CustomFieldDateValue3" type="xs:date"/>
            <xs:element minOccurs="0" name="AppliancesAndAmenities_CustomFieldDateValue4" type="xs:date"/>
            <xs:element minOccurs="0" name="AppliancesAndAmenities_CustomFieldDateValue5" type="xs:date"/>
            <xs:element minOccurs="0" name="AppliancesAndAmenities_CustomFieldDecimalValue1" type="xs:decimal"/>
            <xs:element minOccurs="0" name="AppliancesAndAmenities_CustomFieldDecimalValue2" type="xs:decimal"/>
            <xs:element minOccurs="0" name="AppliancesAndAmenities_CustomFieldDecimalValue3" type="xs:decimal"/>
            <xs:element minOccurs="0" name="AppliancesAndAmenities_CustomFieldDecimalValue4" type="xs:decimal"/>
            <xs:element minOccurs="0" name="AppliancesAndAmenities_CustomFieldDecimalValue5" type="xs:decimal"/>
            <xs:element minOccurs="0" name="AppliancesAndAmenities_CustomFieldNumericValue1" type="xs:decimal"/>
            <xs:element minOccurs="0" name="AppliancesAndAmenities_CustomFieldNumericValue2" type="xs:decimal"/>
            <xs:element minOccurs="0" name="AppliancesAndAmenities_CustomFieldNumericValue3" type="xs:decimal"/>
            <xs:element minOccurs="0" name="AppliancesAndAmenities_CustomFieldNumericValue4" type="xs:decimal"/>
            <xs:element minOccurs="0" name="AppliancesAndAmenities_CustomFieldNumericValue5" type="xs:decimal"/>
            <xs:element minOccurs="0" name="AppliancesAndAmenities_CustomFieldTextValue1" type="xs:string"/>
            <xs:element minOccurs="0" name="AppliancesAndAmenities_CustomFieldTextValue10" type="xs:string"/>
            <xs:element minOccurs="0" name="AppliancesAndAmenities_CustomFieldTextValue11" type="xs:string"/>
            <xs:element minOccurs="0" name="AppliancesAndAmenities_CustomFieldTextValue12" type="xs:string"/>
            <xs:element minOccurs="0" name="AppliancesAndAmenities_CustomFieldTextValue13" type="xs:string"/>
            <xs:element minOccurs="0" name="AppliancesAndAmenities_CustomFieldTextValue14" type="xs:string"/>
            <xs:element minOccurs="0" name="AppliancesAndAmenities_CustomFieldTextValue15" type="xs:string"/>
            <xs:element minOccurs="0" name="AppliancesAndAmenities_CustomFieldTextValue2" type="xs:string"/>
            <xs:element minOccurs="0" name="AppliancesAndAmenities_CustomFieldTextValue3" type="xs:string"/>
            <xs:element minOccurs="0" name="AppliancesAndAmenities_CustomFieldTextValue4" type="xs:string"/>
            <xs:element minOccurs="0" name="AppliancesAndAmenities_CustomFieldTextValue5" type="xs:string"/>
            <xs:element minOccurs="0" name="AppliancesAndAmenities_CustomFieldTextValue6" type="xs:string"/>
            <xs:element minOccurs="0" name="AppliancesAndAmenities_CustomFieldTextValue7" type="xs:string"/>
            <xs:element minOccurs="0" name="AppliancesAndAmenities_CustomFieldTextValue8" type="xs:string"/>
            <xs:element minOccurs="0" name="AppliancesAndAmenities_CustomFieldTextValue9" type="xs:string"/>
            <xs:element minOccurs="0" name="AppliancesAndAmenities_Gated" type="xs:boolean"/>
            <xs:element minOccurs="0" name="AppliancesAndAmenities_LowIncomeUnitsAirConditioner" type="xs:boolean"/>
            <xs:element minOccurs="0" name="AppliancesAndAmenities_LowIncomeUnitsDishWasher" type="xs:boolean"/>
            <xs:element minOccurs="0" name="AppliancesAndAmenities_LowIncomeUnitsDisposal" type="xs:boolean"/>
            <xs:element minOccurs="0" name="AppliancesAndAmenities_LowIncomeUnitsKitchenExhaustFan" type="xs:boolean"/>
            <xs:element minOccurs="0" name="AppliancesAndAmenities_LowIncomeUnitsOther" type="xs:string"/>
            <xs:element minOccurs="0" name="AppliancesAndAmenities_LowIncomeUnitsRange" type="xs:boolean"/>
            <xs:element minOccurs="0" name="AppliancesAndAmenities_LowIncomeUnitsRefrigerator" type="xs:boolean"/>
            <xs:element minOccurs="0" name="AppliancesAndAmenities_LowIncomeUnitsWasherDryerHookUps" type="xs:boolean"/>
            <xs:element minOccurs="0" name="AppliancesAndAmenities_MarketRateUnitsAirConditioner" type="xs:boolean"/>
            <xs:element minOccurs="0" name="AppliancesAndAmenities_MarketRateUnitsDishWasher" type="xs:boolean"/>
            <xs:element minOccurs="0" name="AppliancesAndAmenities_MarketRateUnitsDisposal" type="xs:boolean"/>
            <xs:element minOccurs="0" name="AppliancesAndAmenities_MarketRateUnitsKitchenExhaustFan" type="xs:boolean"/>
            <xs:element minOccurs="0" name="AppliancesAndAmenities_MarketRateUnitsOther" type="xs:string"/>
            <xs:element minOccurs="0" name="AppliancesAndAmenities_MarketRateUnitsRange" type="xs:boolean"/>
            <xs:element minOccurs="0" name="AppliancesAndAmenities_MarketRateUnitsRefrigerator" type="xs:boolean"/>
            <xs:element minOccurs="0" name="AppliancesAndAmenities_MarketRateUnitsWasherDryerHookUps" type="xs:boolean"/>
            <xs:element minOccurs="0" name="AppliancesAndAmenities_NumberOfCarPorts" type="xs:int"/>
            <xs:element minOccurs="0" name="AppliancesAndAmenities_NumberOfGarages" type="xs:int"/>
            <xs:element minOccurs="0" name="AppliancesAndAmenities_NumberOfPools" type="xs:int"/>
            <xs:element minOccurs="0" name="AppliancesAndAmenities_Other" type="xs:string"/>
            <xs:element minOccurs="0" name="AppliancesAndAmenities_PicnicArea" type="xs:boolean"/>
            <xs:element minOccurs="0" name="AppliancesAndAmenities_Playground" type="xs:boolean"/>
            <xs:element minOccurs="0" name="AppliancesAndAmenities_Security" type="xs:boolean"/>
            <xs:element minOccurs="0" name="AppliancesAndAmenities_TenantServices" type="xs:boolean"/>
            <xs:element minOccurs="0" name="AppliancesAndAmenities_Tennis" type="xs:boolean"/>
            <xs:element minOccurs="0" name="AppliancesAndAmenities_Volleyball" type="xs:boolean"/>
            <xs:element minOccurs="0" name="Application_StaffReviewer_Name" type="xs:string"/>
            <xs:element minOccurs="0" name="BuildingAcquisition_AcquisitionCost_Item1" type="xs:decimal"/>
            <xs:element minOccurs="0" name="BuildingAcquisition_AcquisitionCost_Item2" type="xs:decimal"/>
            <xs:element minOccurs="0" name="BuildingAcquisition_AcquisitionCost_Item3" type="xs:decimal"/>
            <xs:element minOccurs="0" name="BuildingAcquisition_AcquisitionCost_Item4" type="xs:decimal"/>
            <xs:element minOccurs="0" name="BuildingAcquisition_AcquisitionCost_Item5" type="xs:decimal"/>
            <xs:element minOccurs="0" name="BuildingAcquisition_AcquisitionCost_Item6" type="xs:decimal"/>
            <xs:element minOccurs="0" name="BuildingAcquisition_AcquisitionCost_Item7" type="xs:decimal"/>
            <xs:element minOccurs="0" name="BuildingAcquisition_AcquisitionCost_Item8" type="xs:decimal"/>
            <xs:element minOccurs="0" name="BuildingAcquisition_AcquisitionCost_Item9" type="xs:decimal"/>
            <xs:element minOccurs="0" name="BuildingAcquisition_AcquisitionCost_Item10" type="xs:decimal"/>
            <xs:element minOccurs="0" name="BuildingAcquisition_Address_Item1" type="xs:string"/>
            <xs:element minOccurs="0" name="BuildingAcquisition_Address_Item2" type="xs:string"/>
            <xs:element minOccurs="0" name="BuildingAcquisition_Address_Item3" type="xs:string"/>
            <xs:element minOccurs="0" name="BuildingAcquisition_Address_Item4" type="xs:string"/>
            <xs:element minOccurs="0" name="BuildingAcquisition_Address_Item5" type="xs:string"/>
            <xs:element minOccurs="0" name="BuildingAcquisition_Address_Item6" type="xs:string"/>
            <xs:element minOccurs="0" name="BuildingAcquisition_Address_Item7" type="xs:string"/>
            <xs:element minOccurs="0" name="BuildingAcquisition_Address_Item8" type="xs:string"/>
            <xs:element minOccurs="0" name="BuildingAcquisition_Address_Item9" type="xs:string"/>
            <xs:element minOccurs="0" name="BuildingAcquisition_Address_Item10" type="xs:string"/>
            <xs:element minOccurs="0" name="BuildingAcquisition_BuildingAcquisitionControlTypeID_Item1" type="xs:int"/>
            <xs:element minOccurs="0" name="BuildingAcquisition_BuildingAcquisitionControlTypeID_Item2" type="xs:int"/>
            <xs:element minOccurs="0" name="BuildingAcquisition_BuildingAcquisitionControlTypeID_Item3" type="xs:int"/>
            <xs:element minOccurs="0" name="BuildingAcquisition_BuildingAcquisitionControlTypeID_Item4" type="xs:int"/>
            <xs:element minOccurs="0" name="BuildingAcquisition_BuildingAcquisitionControlTypeID_Item5" type="xs:int"/>
            <xs:element minOccurs="0" name="BuildingAcquisition_BuildingAcquisitionControlTypeID_Item6" type="xs:int"/>
            <xs:element minOccurs="0" name="BuildingAcquisition_BuildingAcquisitionControlTypeID_Item7" type="xs:int"/>
            <xs:element minOccurs="0" name="BuildingAcquisition_BuildingAcquisitionControlTypeID_Item8" type="xs:int"/>
            <xs:element minOccurs="0" name="BuildingAcquisition_BuildingAcquisitionControlTypeID_Item9" type="xs:int"/>
            <xs:element minOccurs="0" name="BuildingAcquisition_BuildingAcquisitionControlTypeID_Item10" type="xs:int"/>
            <xs:element minOccurs="0" name="BuildingAcquisition_CustomFieldBitValue1_Item1" type="xs:boolean"/>
            <xs:element minOccurs="0" name="BuildingAcquisition_CustomFieldBitValue1_Item2" type="xs:boolean"/>
            <xs:element minOccurs="0" name="BuildingAcquisition_CustomFieldBitValue1_Item3" type="xs:boolean"/>
            <xs:element minOccurs="0" name="BuildingAcquisition_CustomFieldBitValue1_Item4" type="xs:boolean"/>
            <xs:element minOccurs="0" name="BuildingAcquisition_CustomFieldBitValue1_Item5" type="xs:boolean"/>
            <xs:element minOccurs="0" name="BuildingAcquisition_CustomFieldBitValue1_Item6" type="xs:boolean"/>
            <xs:element minOccurs="0" name="BuildingAcquisition_CustomFieldBitValue1_Item7" type="xs:boolean"/>
            <xs:element minOccurs="0" name="BuildingAcquisition_CustomFieldBitValue1_Item8" type="xs:boolean"/>
            <xs:element minOccurs="0" name="BuildingAcquisition_CustomFieldBitValue1_Item9" type="xs:boolean"/>
            <xs:element minOccurs="0" name="BuildingAcquisition_CustomFieldBitValue1_Item10" type="xs:boolean"/>
            <xs:element minOccurs="0" name="BuildingAcquisition_CustomFieldBitValue2_Item1" type="xs:boolean"/>
            <xs:element minOccurs="0" name="BuildingAcquisition_CustomFieldBitValue2_Item2" type="xs:boolean"/>
            <xs:element minOccurs="0" name="BuildingAcquisition_CustomFieldBitValue2_Item3" type="xs:boolean"/>
            <xs:element minOccurs="0" name="BuildingAcquisition_CustomFieldBitValue2_Item4" type="xs:boolean"/>
            <xs:element minOccurs="0" name="BuildingAcquisition_CustomFieldBitValue2_Item5" type="xs:boolean"/>
            <xs:element minOccurs="0" name="BuildingAcquisition_CustomFieldBitValue2_Item6" type="xs:boolean"/>
            <xs:element minOccurs="0" name="BuildingAcquisition_CustomFieldBitValue2_Item7" type="xs:boolean"/>
            <xs:element minOccurs="0" name="BuildingAcquisition_CustomFieldBitValue2_Item8" type="xs:boolean"/>
            <xs:element minOccurs="0" name="BuildingAcquisition_CustomFieldBitValue2_Item9" type="xs:boolean"/>
            <xs:element minOccurs="0" name="BuildingAcquisition_CustomFieldBitValue2_Item10" type="xs:boolean"/>
            <xs:element minOccurs="0" name="BuildingAcquisition_CustomFieldBitValue3_Item1" type="xs:boolean"/>
            <xs:element minOccurs="0" name="BuildingAcquisition_CustomFieldBitValue3_Item2" type="xs:boolean"/>
            <xs:element minOccurs="0" name="BuildingAcquisition_CustomFieldBitValue3_Item3" type="xs:boolean"/>
            <xs:element minOccurs="0" name="BuildingAcquisition_CustomFieldBitValue3_Item4" type="xs:boolean"/>
            <xs:element minOccurs="0" name="BuildingAcquisition_CustomFieldBitValue3_Item5" type="xs:boolean"/>
            <xs:element minOccurs="0" name="BuildingAcquisition_CustomFieldBitValue3_Item6" type="xs:boolean"/>
            <xs:element minOccurs="0" name="BuildingAcquisition_CustomFieldBitValue3_Item7" type="xs:boolean"/>
            <xs:element minOccurs="0" name="BuildingAcquisition_CustomFieldBitValue3_Item8" type="xs:boolean"/>
            <xs:element minOccurs="0" name="BuildingAcquisition_CustomFieldBitValue3_Item9" type="xs:boolean"/>
            <xs:element minOccurs="0" name="BuildingAcquisition_CustomFieldBitValue3_Item10" type="xs:boolean"/>
            <xs:element minOccurs="0" name="BuildingAcquisition_CustomFieldBitValue4_Item1" type="xs:boolean"/>
            <xs:element minOccurs="0" name="BuildingAcquisition_CustomFieldBitValue4_Item2" type="xs:boolean"/>
            <xs:element minOccurs="0" name="BuildingAcquisition_CustomFieldBitValue4_Item3" type="xs:boolean"/>
            <xs:element minOccurs="0" name="BuildingAcquisition_CustomFieldBitValue4_Item4" type="xs:boolean"/>
            <xs:element minOccurs="0" name="BuildingAcquisition_CustomFieldBitValue4_Item5" type="xs:boolean"/>
            <xs:element minOccurs="0" name="BuildingAcquisition_CustomFieldBitValue4_Item6" type="xs:boolean"/>
            <xs:element minOccurs="0" name="BuildingAcquisition_CustomFieldBitValue4_Item7" type="xs:boolean"/>
            <xs:element minOccurs="0" name="BuildingAcquisition_CustomFieldBitValue4_Item8" type="xs:boolean"/>
            <xs:element minOccurs="0" name="BuildingAcquisition_CustomFieldBitValue4_Item9" type="xs:boolean"/>
            <xs:element minOccurs="0" name="BuildingAcquisition_CustomFieldBitValue4_Item10" type="xs:boolean"/>
            <xs:element minOccurs="0" name="BuildingAcquisition_CustomFieldBitValue5_Item1" type="xs:boolean"/>
            <xs:element minOccurs="0" name="BuildingAcquisition_CustomFieldBitValue5_Item2" type="xs:boolean"/>
            <xs:element minOccurs="0" name="BuildingAcquisition_CustomFieldBitValue5_Item3" type="xs:boolean"/>
            <xs:element minOccurs="0" name="BuildingAcquisition_CustomFieldBitValue5_Item4" type="xs:boolean"/>
            <xs:element minOccurs="0" name="BuildingAcquisition_CustomFieldBitValue5_Item5" type="xs:boolean"/>
            <xs:element minOccurs="0" name="BuildingAcquisition_CustomFieldBitValue5_Item6" type="xs:boolean"/>
            <xs:element minOccurs="0" name="BuildingAcquisition_CustomFieldBitValue5_Item7" type="xs:boolean"/>
            <xs:element minOccurs="0" name="BuildingAcquisition_CustomFieldBitValue5_Item8" type="xs:boolean"/>
            <xs:element minOccurs="0" name="BuildingAcquisition_CustomFieldBitValue5_Item9" type="xs:boolean"/>
            <xs:element minOccurs="0" name="BuildingAcquisition_CustomFieldBitValue5_Item10" type="xs:boolean"/>
            <xs:element minOccurs="0" name="BuildingAcquisition_CustomFieldDateValue1_Item1" type="xs:date"/>
            <xs:element minOccurs="0" name="BuildingAcquisition_CustomFieldDateValue1_Item2" type="xs:date"/>
            <xs:element minOccurs="0" name="BuildingAcquisition_CustomFieldDateValue1_Item3" type="xs:date"/>
            <xs:element minOccurs="0" name="BuildingAcquisition_CustomFieldDateValue1_Item4" type="xs:date"/>
            <xs:element minOccurs="0" name="BuildingAcquisition_CustomFieldDateValue1_Item5" type="xs:date"/>
            <xs:element minOccurs="0" name="BuildingAcquisition_CustomFieldDateValue1_Item6" type="xs:date"/>
            <xs:element minOccurs="0" name="BuildingAcquisition_CustomFieldDateValue1_Item7" type="xs:date"/>
            <xs:element minOccurs="0" name="BuildingAcquisition_CustomFieldDateValue1_Item8" type="xs:date"/>
            <xs:element minOccurs="0" name="BuildingAcquisition_CustomFieldDateValue1_Item9" type="xs:date"/>
            <xs:element minOccurs="0" name="BuildingAcquisition_CustomFieldDateValue1_Item10" type="xs:date"/>
            <xs:element minOccurs="0" name="BuildingAcquisition_CustomFieldDateValue2_Item1" type="xs:date"/>
            <xs:element minOccurs="0" name="BuildingAcquisition_CustomFieldDateValue2_Item2" type="xs:date"/>
            <xs:element minOccurs="0" name="BuildingAcquisition_CustomFieldDateValue2_Item3" type="xs:date"/>
            <xs:element minOccurs="0" name="BuildingAcquisition_CustomFieldDateValue2_Item4" type="xs:date"/>
            <xs:element minOccurs="0" name="BuildingAcquisition_CustomFieldDateValue2_Item5" type="xs:date"/>
            <xs:element minOccurs="0" name="BuildingAcquisition_CustomFieldDateValue2_Item6" type="xs:date"/>
            <xs:element minOccurs="0" name="BuildingAcquisition_CustomFieldDateValue2_Item7" type="xs:date"/>
            <xs:element minOccurs="0" name="BuildingAcquisition_CustomFieldDateValue2_Item8" type="xs:date"/>
            <xs:element minOccurs="0" name="BuildingAcquisition_CustomFieldDateValue2_Item9" type="xs:date"/>
            <xs:element minOccurs="0" name="BuildingAcquisition_CustomFieldDateValue2_Item10" type="xs:date"/>
            <xs:element minOccurs="0" name="BuildingAcquisition_CustomFieldDateValue3_Item1" type="xs:date"/>
            <xs:element minOccurs="0" name="BuildingAcquisition_CustomFieldDateValue3_Item2" type="xs:date"/>
            <xs:element minOccurs="0" name="BuildingAcquisition_CustomFieldDateValue3_Item3" type="xs:date"/>
            <xs:element minOccurs="0" name="BuildingAcquisition_CustomFieldDateValue3_Item4" type="xs:date"/>
            <xs:element minOccurs="0" name="BuildingAcquisition_CustomFieldDateValue3_Item5" type="xs:date"/>
            <xs:element minOccurs="0" name="BuildingAcquisition_CustomFieldDateValue3_Item6" type="xs:date"/>
            <xs:element minOccurs="0" name="BuildingAcquisition_CustomFieldDateValue3_Item7" type="xs:date"/>
            <xs:element minOccurs="0" name="BuildingAcquisition_CustomFieldDateValue3_Item8" type="xs:date"/>
            <xs:element minOccurs="0" name="BuildingAcquisition_CustomFieldDateValue3_Item9" type="xs:date"/>
            <xs:element minOccurs="0" name="BuildingAcquisition_CustomFieldDateValue3_Item10" type="xs:date"/>
            <xs:element minOccurs="0" name="BuildingAcquisition_CustomFieldDateValue4_Item1" type="xs:date"/>
            <xs:element minOccurs="0" name="BuildingAcquisition_CustomFieldDateValue4_Item2" type="xs:date"/>
            <xs:element minOccurs="0" name="BuildingAcquisition_CustomFieldDateValue4_Item3" type="xs:date"/>
            <xs:element minOccurs="0" name="BuildingAcquisition_CustomFieldDateValue4_Item4" type="xs:date"/>
            <xs:element minOccurs="0" name="BuildingAcquisition_CustomFieldDateValue4_Item5" type="xs:date"/>
            <xs:element minOccurs="0" name="BuildingAcquisition_CustomFieldDateValue4_Item6" type="xs:date"/>
            <xs:element minOccurs="0" name="BuildingAcquisition_CustomFieldDateValue4_Item7" type="xs:date"/>
            <xs:element minOccurs="0" name="BuildingAcquisition_CustomFieldDateValue4_Item8" type="xs:date"/>
            <xs:element minOccurs="0" name="BuildingAcquisition_CustomFieldDateValue4_Item9" type="xs:date"/>
            <xs:element minOccurs="0" name="BuildingAcquisition_CustomFieldDateValue4_Item10" type="xs:date"/>
            <xs:element minOccurs="0" name="BuildingAcquisition_CustomFieldDateValue5_Item1" type="xs:date"/>
            <xs:element minOccurs="0" name="BuildingAcquisition_CustomFieldDateValue5_Item2" type="xs:date"/>
            <xs:element minOccurs="0" name="BuildingAcquisition_CustomFieldDateValue5_Item3" type="xs:date"/>
            <xs:element minOccurs="0" name="BuildingAcquisition_CustomFieldDateValue5_Item4" type="xs:date"/>
            <xs:element minOccurs="0" name="BuildingAcquisition_CustomFieldDateValue5_Item5" type="xs:date"/>
            <xs:element minOccurs="0" name="BuildingAcquisition_CustomFieldDateValue5_Item6" type="xs:date"/>
            <xs:element minOccurs="0" name="BuildingAcquisition_CustomFieldDateValue5_Item7" type="xs:date"/>
            <xs:element minOccurs="0" name="BuildingAcquisition_CustomFieldDateValue5_Item8" type="xs:date"/>
            <xs:element minOccurs="0" name="BuildingAcquisition_CustomFieldDateValue5_Item9" type="xs:date"/>
            <xs:element minOccurs="0" name="BuildingAcquisition_CustomFieldDateValue5_Item10" type="xs:date"/>
            <xs:element minOccurs="0" name="BuildingAcquisition_CustomFieldDecimalValue1_Item1" type="xs:decimal"/>
            <xs:element minOccurs="0" name="BuildingAcquisition_CustomFieldDecimalValue1_Item2" type="xs:decimal"/>
            <xs:element minOccurs="0" name="BuildingAcquisition_CustomFieldDecimalValue1_Item3" type="xs:decimal"/>
            <xs:element minOccurs="0" name="BuildingAcquisition_CustomFieldDecimalValue1_Item4" type="xs:decimal"/>
            <xs:element minOccurs="0" name="BuildingAcquisition_CustomFieldDecimalValue1_Item5" type="xs:decimal"/>
            <xs:element minOccurs="0" name="BuildingAcquisition_CustomFieldDecimalValue1_Item6" type="xs:decimal"/>
            <xs:element minOccurs="0" name="BuildingAcquisition_CustomFieldDecimalValue1_Item7" type="xs:decimal"/>
            <xs:element minOccurs="0" name="BuildingAcquisition_CustomFieldDecimalValue1_Item8" type="xs:decimal"/>
            <xs:element minOccurs="0" name="BuildingAcquisition_CustomFieldDecimalValue1_Item9" type="xs:decimal"/>
            <xs:element minOccurs="0" name="BuildingAcquisition_CustomFieldDecimalValue1_Item10" type="xs:decimal"/>
            <xs:element minOccurs="0" name="BuildingAcquisition_CustomFieldDecimalValue2_Item1" type="xs:decimal"/>
            <xs:element minOccurs="0" name="BuildingAcquisition_CustomFieldDecimalValue2_Item2" type="xs:decimal"/>
            <xs:element minOccurs="0" name="BuildingAcquisition_CustomFieldDecimalValue2_Item3" type="xs:decimal"/>
            <xs:element minOccurs="0" name="BuildingAcquisition_CustomFieldDecimalValue2_Item4" type="xs:decimal"/>
            <xs:element minOccurs="0" name="BuildingAcquisition_CustomFieldDecimalValue2_Item5" type="xs:decimal"/>
            <xs:element minOccurs="0" name="BuildingAcquisition_CustomFieldDecimalValue2_Item6" type="xs:decimal"/>
            <xs:element minOccurs="0" name="BuildingAcquisition_CustomFieldDecimalValue2_Item7" type="xs:decimal"/>
            <xs:element minOccurs="0" name="BuildingAcquisition_CustomFieldDecimalValue2_Item8" type="xs:decimal"/>
            <xs:element minOccurs="0" name="BuildingAcquisition_CustomFieldDecimalValue2_Item9" type="xs:decimal"/>
            <xs:element minOccurs="0" name="BuildingAcquisition_CustomFieldDecimalValue2_Item10" type="xs:decimal"/>
            <xs:element minOccurs="0" name="BuildingAcquisition_CustomFieldDecimalValue3_Item1" type="xs:decimal"/>
            <xs:element minOccurs="0" name="BuildingAcquisition_CustomFieldDecimalValue3_Item2" type="xs:decimal"/>
            <xs:element minOccurs="0" name="BuildingAcquisition_CustomFieldDecimalValue3_Item3" type="xs:decimal"/>
            <xs:element minOccurs="0" name="BuildingAcquisition_CustomFieldDecimalValue3_Item4" type="xs:decimal"/>
            <xs:element minOccurs="0" name="BuildingAcquisition_CustomFieldDecimalValue3_Item5" type="xs:decimal"/>
            <xs:element minOccurs="0" name="BuildingAcquisition_CustomFieldDecimalValue3_Item6" type="xs:decimal"/>
            <xs:element minOccurs="0" name="BuildingAcquisition_CustomFieldDecimalValue3_Item7" type="xs:decimal"/>
            <xs:element minOccurs="0" name="BuildingAcquisition_CustomFieldDecimalValue3_Item8" type="xs:decimal"/>
            <xs:element minOccurs="0" name="BuildingAcquisition_CustomFieldDecimalValue3_Item9" type="xs:decimal"/>
            <xs:element minOccurs="0" name="BuildingAcquisition_CustomFieldDecimalValue3_Item10" type="xs:decimal"/>
            <xs:element minOccurs="0" name="BuildingAcquisition_CustomFieldDecimalValue4_Item1" type="xs:decimal"/>
            <xs:element minOccurs="0" name="BuildingAcquisition_CustomFieldDecimalValue4_Item2" type="xs:decimal"/>
            <xs:element minOccurs="0" name="BuildingAcquisition_CustomFieldDecimalValue4_Item3" type="xs:decimal"/>
            <xs:element minOccurs="0" name="BuildingAcquisition_CustomFieldDecimalValue4_Item4" type="xs:decimal"/>
            <xs:element minOccurs="0" name="BuildingAcquisition_CustomFieldDecimalValue4_Item5" type="xs:decimal"/>
            <xs:element minOccurs="0" name="BuildingAcquisition_CustomFieldDecimalValue4_Item6" type="xs:decimal"/>
            <xs:element minOccurs="0" name="BuildingAcquisition_CustomFieldDecimalValue4_Item7" type="xs:decimal"/>
            <xs:element minOccurs="0" name="BuildingAcquisition_CustomFieldDecimalValue4_Item8" type="xs:decimal"/>
            <xs:element minOccurs="0" name="BuildingAcquisition_CustomFieldDecimalValue4_Item9" type="xs:decimal"/>
            <xs:element minOccurs="0" name="BuildingAcquisition_CustomFieldDecimalValue4_Item10" type="xs:decimal"/>
            <xs:element minOccurs="0" name="BuildingAcquisition_CustomFieldDecimalValue5_Item1" type="xs:decimal"/>
            <xs:element minOccurs="0" name="BuildingAcquisition_CustomFieldDecimalValue5_Item2" type="xs:decimal"/>
            <xs:element minOccurs="0" name="BuildingAcquisition_CustomFieldDecimalValue5_Item3" type="xs:decimal"/>
            <xs:element minOccurs="0" name="BuildingAcquisition_CustomFieldDecimalValue5_Item4" type="xs:decimal"/>
            <xs:element minOccurs="0" name="BuildingAcquisition_CustomFieldDecimalValue5_Item5" type="xs:decimal"/>
            <xs:element minOccurs="0" name="BuildingAcquisition_CustomFieldDecimalValue5_Item6" type="xs:decimal"/>
            <xs:element minOccurs="0" name="BuildingAcquisition_CustomFieldDecimalValue5_Item7" type="xs:decimal"/>
            <xs:element minOccurs="0" name="BuildingAcquisition_CustomFieldDecimalValue5_Item8" type="xs:decimal"/>
            <xs:element minOccurs="0" name="BuildingAcquisition_CustomFieldDecimalValue5_Item9" type="xs:decimal"/>
            <xs:element minOccurs="0" name="BuildingAcquisition_CustomFieldDecimalValue5_Item10" type="xs:decimal"/>
            <xs:element minOccurs="0" name="BuildingAcquisition_CustomFieldNumericValue1_Item1" type="xs:decimal"/>
            <xs:element minOccurs="0" name="BuildingAcquisition_CustomFieldNumericValue1_Item2" type="xs:decimal"/>
            <xs:element minOccurs="0" name="BuildingAcquisition_CustomFieldNumericValue1_Item3" type="xs:decimal"/>
            <xs:element minOccurs="0" name="BuildingAcquisition_CustomFieldNumericValue1_Item4" type="xs:decimal"/>
            <xs:element minOccurs="0" name="BuildingAcquisition_CustomFieldNumericValue1_Item5" type="xs:decimal"/>
            <xs:element minOccurs="0" name="BuildingAcquisition_CustomFieldNumericValue1_Item6" type="xs:decimal"/>
            <xs:element minOccurs="0" name="BuildingAcquisition_CustomFieldNumericValue1_Item7" type="xs:decimal"/>
            <xs:element minOccurs="0" name="BuildingAcquisition_CustomFieldNumericValue1_Item8" type="xs:decimal"/>
            <xs:element minOccurs="0" name="BuildingAcquisition_CustomFieldNumericValue1_Item9" type="xs:decimal"/>
            <xs:element minOccurs="0" name="BuildingAcquisition_CustomFieldNumericValue1_Item10" type="xs:decimal"/>
            <xs:element minOccurs="0" name="BuildingAcquisition_CustomFieldNumericValue2_Item1" type="xs:decimal"/>
            <xs:element minOccurs="0" name="BuildingAcquisition_CustomFieldNumericValue2_Item2" type="xs:decimal"/>
            <xs:element minOccurs="0" name="BuildingAcquisition_CustomFieldNumericValue2_Item3" type="xs:decimal"/>
            <xs:element minOccurs="0" name="BuildingAcquisition_CustomFieldNumericValue2_Item4" type="xs:decimal"/>
            <xs:element minOccurs="0" name="BuildingAcquisition_CustomFieldNumericValue2_Item5" type="xs:decimal"/>
            <xs:element minOccurs="0" name="BuildingAcquisition_CustomFieldNumericValue2_Item6" type="xs:decimal"/>
            <xs:element minOccurs="0" name="BuildingAcquisition_CustomFieldNumericValue2_Item7" type="xs:decimal"/>
            <xs:element minOccurs="0" name="BuildingAcquisition_CustomFieldNumericValue2_Item8" type="xs:decimal"/>
            <xs:element minOccurs="0" name="BuildingAcquisition_CustomFieldNumericValue2_Item9" type="xs:decimal"/>
            <xs:element minOccurs="0" name="BuildingAcquisition_CustomFieldNumericValue2_Item10" type="xs:decimal"/>
            <xs:element minOccurs="0" name="BuildingAcquisition_CustomFieldNumericValue3_Item1" type="xs:decimal"/>
            <xs:element minOccurs="0" name="BuildingAcquisition_CustomFieldNumericValue3_Item2" type="xs:decimal"/>
            <xs:element minOccurs="0" name="BuildingAcquisition_CustomFieldNumericValue3_Item3" type="xs:decimal"/>
            <xs:element minOccurs="0" name="BuildingAcquisition_CustomFieldNumericValue3_Item4" type="xs:decimal"/>
            <xs:element minOccurs="0" name="BuildingAcquisition_CustomFieldNumericValue3_Item5" type="xs:decimal"/>
            <xs:element minOccurs="0" name="BuildingAcquisition_CustomFieldNumericValue3_Item6" type="xs:decimal"/>
            <xs:element minOccurs="0" name="BuildingAcquisition_CustomFieldNumericValue3_Item7" type="xs:decimal"/>
            <xs:element minOccurs="0" name="BuildingAcquisition_CustomFieldNumericValue3_Item8" type="xs:decimal"/>
            <xs:element minOccurs="0" name="BuildingAcquisition_CustomFieldNumericValue3_Item9" type="xs:decimal"/>
            <xs:element minOccurs="0" name="BuildingAcquisition_CustomFieldNumericValue3_Item10" type="xs:decimal"/>
            <xs:element minOccurs="0" name="BuildingAcquisition_CustomFieldNumericValue4_Item1" type="xs:decimal"/>
            <xs:element minOccurs="0" name="BuildingAcquisition_CustomFieldNumericValue4_Item2" type="xs:decimal"/>
            <xs:element minOccurs="0" name="BuildingAcquisition_CustomFieldNumericValue4_Item3" type="xs:decimal"/>
            <xs:element minOccurs="0" name="BuildingAcquisition_CustomFieldNumericValue4_Item4" type="xs:decimal"/>
            <xs:element minOccurs="0" name="BuildingAcquisition_CustomFieldNumericValue4_Item5" type="xs:decimal"/>
            <xs:element minOccurs="0" name="BuildingAcquisition_CustomFieldNumericValue4_Item6" type="xs:decimal"/>
            <xs:element minOccurs="0" name="BuildingAcquisition_CustomFieldNumericValue4_Item7" type="xs:decimal"/>
            <xs:element minOccurs="0" name="BuildingAcquisition_CustomFieldNumericValue4_Item8" type="xs:decimal"/>
            <xs:element minOccurs="0" name="BuildingAcquisition_CustomFieldNumericValue4_Item9" type="xs:decimal"/>
            <xs:element minOccurs="0" name="BuildingAcquisition_CustomFieldNumericValue4_Item10" type="xs:decimal"/>
            <xs:element minOccurs="0" name="BuildingAcquisition_CustomFieldNumericValue5_Item1" type="xs:decimal"/>
            <xs:element minOccurs="0" name="BuildingAcquisition_CustomFieldNumericValue5_Item2" type="xs:decimal"/>
            <xs:element minOccurs="0" name="BuildingAcquisition_CustomFieldNumericValue5_Item3" type="xs:decimal"/>
            <xs:element minOccurs="0" name="BuildingAcquisition_CustomFieldNumericValue5_Item4" type="xs:decimal"/>
            <xs:element minOccurs="0" name="BuildingAcquisition_CustomFieldNumericValue5_Item5" type="xs:decimal"/>
            <xs:element minOccurs="0" name="BuildingAcquisition_CustomFieldNumericValue5_Item6" type="xs:decimal"/>
            <xs:element minOccurs="0" name="BuildingAcquisition_CustomFieldNumericValue5_Item7" type="xs:decimal"/>
            <xs:element minOccurs="0" name="BuildingAcquisition_CustomFieldNumericValue5_Item8" type="xs:decimal"/>
            <xs:element minOccurs="0" name="BuildingAcquisition_CustomFieldNumericValue5_Item9" type="xs:decimal"/>
            <xs:element minOccurs="0" name="BuildingAcquisition_CustomFieldNumericValue5_Item10" type="xs:decimal"/>
            <xs:element minOccurs="0" name="BuildingAcquisition_CustomFieldTextValue1_Item1" type="xs:string"/>
            <xs:element minOccurs="0" name="BuildingAcquisition_CustomFieldTextValue1_Item2" type="xs:string"/>
            <xs:element minOccurs="0" name="BuildingAcquisition_CustomFieldTextValue1_Item3" type="xs:string"/>
            <xs:element minOccurs="0" name="BuildingAcquisition_CustomFieldTextValue1_Item4" type="xs:string"/>
            <xs:element minOccurs="0" name="BuildingAcquisition_CustomFieldTextValue1_Item5" type="xs:string"/>
            <xs:element minOccurs="0" name="BuildingAcquisition_CustomFieldTextValue1_Item6" type="xs:string"/>
            <xs:element minOccurs="0" name="BuildingAcquisition_CustomFieldTextValue1_Item7" type="xs:string"/>
            <xs:element minOccurs="0" name="BuildingAcquisition_CustomFieldTextValue1_Item8" type="xs:string"/>
            <xs:element minOccurs="0" name="BuildingAcquisition_CustomFieldTextValue1_Item9" type="xs:string"/>
            <xs:element minOccurs="0" name="BuildingAcquisition_CustomFieldTextValue1_Item10" type="xs:string"/>
            <xs:element minOccurs="0" name="BuildingAcquisition_CustomFieldTextValue10_Item1" type="xs:string"/>
            <xs:element minOccurs="0" name="BuildingAcquisition_CustomFieldTextValue10_Item2" type="xs:string"/>
            <xs:element minOccurs="0" name="BuildingAcquisition_CustomFieldTextValue10_Item3" type="xs:string"/>
            <xs:element minOccurs="0" name="BuildingAcquisition_CustomFieldTextValue10_Item4" type="xs:string"/>
            <xs:element minOccurs="0" name="BuildingAcquisition_CustomFieldTextValue10_Item5" type="xs:string"/>
            <xs:element minOccurs="0" name="BuildingAcquisition_CustomFieldTextValue10_Item6" type="xs:string"/>
            <xs:element minOccurs="0" name="BuildingAcquisition_CustomFieldTextValue10_Item7" type="xs:string"/>
            <xs:element minOccurs="0" name="BuildingAcquisition_CustomFieldTextValue10_Item8" type="xs:string"/>
            <xs:element minOccurs="0" name="BuildingAcquisition_CustomFieldTextValue10_Item9" type="xs:string"/>
            <xs:element minOccurs="0" name="BuildingAcquisition_CustomFieldTextValue10_Item10" type="xs:string"/>
            <xs:element minOccurs="0" name="BuildingAcquisition_CustomFieldTextValue11_Item1" type="xs:string"/>
            <xs:element minOccurs="0" name="BuildingAcquisition_CustomFieldTextValue11_Item2" type="xs:string"/>
            <xs:element minOccurs="0" name="BuildingAcquisition_CustomFieldTextValue11_Item3" type="xs:string"/>
            <xs:element minOccurs="0" name="BuildingAcquisition_CustomFieldTextValue11_Item4" type="xs:string"/>
            <xs:element minOccurs="0" name="BuildingAcquisition_CustomFieldTextValue11_Item5" type="xs:string"/>
            <xs:element minOccurs="0" name="BuildingAcquisition_CustomFieldTextValue11_Item6" type="xs:string"/>
            <xs:element minOccurs="0" name="BuildingAcquisition_CustomFieldTextValue11_Item7" type="xs:string"/>
            <xs:element minOccurs="0" name="BuildingAcquisition_CustomFieldTextValue11_Item8" type="xs:string"/>
            <xs:element minOccurs="0" name="BuildingAcquisition_CustomFieldTextValue11_Item9" type="xs:string"/>
            <xs:element minOccurs="0" name="BuildingAcquisition_CustomFieldTextValue11_Item10" type="xs:string"/>
            <xs:element minOccurs="0" name="BuildingAcquisition_CustomFieldTextValue12_Item1" type="xs:string"/>
            <xs:element minOccurs="0" name="BuildingAcquisition_CustomFieldTextValue12_Item2" type="xs:string"/>
            <xs:element minOccurs="0" name="BuildingAcquisition_CustomFieldTextValue12_Item3" type="xs:string"/>
            <xs:element minOccurs="0" name="BuildingAcquisition_CustomFieldTextValue12_Item4" type="xs:string"/>
            <xs:element minOccurs="0" name="BuildingAcquisition_CustomFieldTextValue12_Item5" type="xs:string"/>
            <xs:element minOccurs="0" name="BuildingAcquisition_CustomFieldTextValue12_Item6" type="xs:string"/>
            <xs:element minOccurs="0" name="BuildingAcquisition_CustomFieldTextValue12_Item7" type="xs:string"/>
            <xs:element minOccurs="0" name="BuildingAcquisition_CustomFieldTextValue12_Item8" type="xs:string"/>
            <xs:element minOccurs="0" name="BuildingAcquisition_CustomFieldTextValue12_Item9" type="xs:string"/>
            <xs:element minOccurs="0" name="BuildingAcquisition_CustomFieldTextValue12_Item10" type="xs:string"/>
            <xs:element minOccurs="0" name="BuildingAcquisition_CustomFieldTextValue13_Item1" type="xs:string"/>
            <xs:element minOccurs="0" name="BuildingAcquisition_CustomFieldTextValue13_Item2" type="xs:string"/>
            <xs:element minOccurs="0" name="BuildingAcquisition_CustomFieldTextValue13_Item3" type="xs:string"/>
            <xs:element minOccurs="0" name="BuildingAcquisition_CustomFieldTextValue13_Item4" type="xs:string"/>
            <xs:element minOccurs="0" name="BuildingAcquisition_CustomFieldTextValue13_Item5" type="xs:string"/>
            <xs:element minOccurs="0" name="BuildingAcquisition_CustomFieldTextValue13_Item6" type="xs:string"/>
            <xs:element minOccurs="0" name="BuildingAcquisition_CustomFieldTextValue13_Item7" type="xs:string"/>
            <xs:element minOccurs="0" name="BuildingAcquisition_CustomFieldTextValue13_Item8" type="xs:string"/>
            <xs:element minOccurs="0" name="BuildingAcquisition_CustomFieldTextValue13_Item9" type="xs:string"/>
            <xs:element minOccurs="0" name="BuildingAcquisition_CustomFieldTextValue13_Item10" type="xs:string"/>
            <xs:element minOccurs="0" name="BuildingAcquisition_CustomFieldTextValue14_Item1" type="xs:string"/>
            <xs:element minOccurs="0" name="BuildingAcquisition_CustomFieldTextValue14_Item2" type="xs:string"/>
            <xs:element minOccurs="0" name="BuildingAcquisition_CustomFieldTextValue14_Item3" type="xs:string"/>
            <xs:element minOccurs="0" name="BuildingAcquisition_CustomFieldTextValue14_Item4" type="xs:string"/>
            <xs:element minOccurs="0" name="BuildingAcquisition_CustomFieldTextValue14_Item5" type="xs:string"/>
            <xs:element minOccurs="0" name="BuildingAcquisition_CustomFieldTextValue14_Item6" type="xs:string"/>
            <xs:element minOccurs="0" name="BuildingAcquisition_CustomFieldTextValue14_Item7" type="xs:string"/>
            <xs:element minOccurs="0" name="BuildingAcquisition_CustomFieldTextValue14_Item8" type="xs:string"/>
            <xs:element minOccurs="0" name="BuildingAcquisition_CustomFieldTextValue14_Item9" type="xs:string"/>
            <xs:element minOccurs="0" name="BuildingAcquisition_CustomFieldTextValue14_Item10" type="xs:string"/>
            <xs:element minOccurs="0" name="BuildingAcquisition_CustomFieldTextValue15_Item1" type="xs:string"/>
            <xs:element minOccurs="0" name="BuildingAcquisition_CustomFieldTextValue15_Item2" type="xs:string"/>
            <xs:element minOccurs="0" name="BuildingAcquisition_CustomFieldTextValue15_Item3" type="xs:string"/>
            <xs:element minOccurs="0" name="BuildingAcquisition_CustomFieldTextValue15_Item4" type="xs:string"/>
            <xs:element minOccurs="0" name="BuildingAcquisition_CustomFieldTextValue15_Item5" type="xs:string"/>
            <xs:element minOccurs="0" name="BuildingAcquisition_CustomFieldTextValue15_Item6" type="xs:string"/>
            <xs:element minOccurs="0" name="BuildingAcquisition_CustomFieldTextValue15_Item7" type="xs:string"/>
            <xs:element minOccurs="0" name="BuildingAcquisition_CustomFieldTextValue15_Item8" type="xs:string"/>
            <xs:element minOccurs="0" name="BuildingAcquisition_CustomFieldTextValue15_Item9" type="xs:string"/>
            <xs:element minOccurs="0" name="BuildingAcquisition_CustomFieldTextValue15_Item10" type="xs:string"/>
            <xs:element minOccurs="0" name="BuildingAcquisition_CustomFieldTextValue2_Item1" type="xs:string"/>
            <xs:element minOccurs="0" name="BuildingAcquisition_CustomFieldTextValue2_Item2" type="xs:string"/>
            <xs:element minOccurs="0" name="BuildingAcquisition_CustomFieldTextValue2_Item3" type="xs:string"/>
            <xs:element minOccurs="0" name="BuildingAcquisition_CustomFieldTextValue2_Item4" type="xs:string"/>
            <xs:element minOccurs="0" name="BuildingAcquisition_CustomFieldTextValue2_Item5" type="xs:string"/>
            <xs:element minOccurs="0" name="BuildingAcquisition_CustomFieldTextValue2_Item6" type="xs:string"/>
            <xs:element minOccurs="0" name="BuildingAcquisition_CustomFieldTextValue2_Item7" type="xs:string"/>
            <xs:element minOccurs="0" name="BuildingAcquisition_CustomFieldTextValue2_Item8" type="xs:string"/>
            <xs:element minOccurs="0" name="BuildingAcquisition_CustomFieldTextValue2_Item9" type="xs:string"/>
            <xs:element minOccurs="0" name="BuildingAcquisition_CustomFieldTextValue2_Item10" type="xs:string"/>
            <xs:element minOccurs="0" name="BuildingAcquisition_CustomFieldTextValue3_Item1" type="xs:string"/>
            <xs:element minOccurs="0" name="BuildingAcquisition_CustomFieldTextValue3_Item2" type="xs:string"/>
            <xs:element minOccurs="0" name="BuildingAcquisition_CustomFieldTextValue3_Item3" type="xs:string"/>
            <xs:element minOccurs="0" name="BuildingAcquisition_CustomFieldTextValue3_Item4" type="xs:string"/>
            <xs:element minOccurs="0" name="BuildingAcquisition_CustomFieldTextValue3_Item5" type="xs:string"/>
            <xs:element minOccurs="0" name="BuildingAcquisition_CustomFieldTextValue3_Item6" type="xs:string"/>
            <xs:element minOccurs="0" name="BuildingAcquisition_CustomFieldTextValue3_Item7" type="xs:string"/>
            <xs:element minOccurs="0" name="BuildingAcquisition_CustomFieldTextValue3_Item8" type="xs:string"/>
            <xs:element minOccurs="0" name="BuildingAcquisition_CustomFieldTextValue3_Item9" type="xs:string"/>
            <xs:element minOccurs="0" name="BuildingAcquisition_CustomFieldTextValue3_Item10" type="xs:string"/>
            <xs:element minOccurs="0" name="BuildingAcquisition_CustomFieldTextValue4_Item1" type="xs:string"/>
            <xs:element minOccurs="0" name="BuildingAcquisition_CustomFieldTextValue4_Item2" type="xs:string"/>
            <xs:element minOccurs="0" name="BuildingAcquisition_CustomFieldTextValue4_Item3" type="xs:string"/>
            <xs:element minOccurs="0" name="BuildingAcquisition_CustomFieldTextValue4_Item4" type="xs:string"/>
            <xs:element minOccurs="0" name="BuildingAcquisition_CustomFieldTextValue4_Item5" type="xs:string"/>
            <xs:element minOccurs="0" name="BuildingAcquisition_CustomFieldTextValue4_Item6" type="xs:string"/>
            <xs:element minOccurs="0" name="BuildingAcquisition_CustomFieldTextValue4_Item7" type="xs:string"/>
            <xs:element minOccurs="0" name="BuildingAcquisition_CustomFieldTextValue4_Item8" type="xs:string"/>
            <xs:element minOccurs="0" name="BuildingAcquisition_CustomFieldTextValue4_Item9" type="xs:string"/>
            <xs:element minOccurs="0" name="BuildingAcquisition_CustomFieldTextValue4_Item10" type="xs:string"/>
            <xs:element minOccurs="0" name="BuildingAcquisition_CustomFieldTextValue5_Item1" type="xs:string"/>
            <xs:element minOccurs="0" name="BuildingAcquisition_CustomFieldTextValue5_Item2" type="xs:string"/>
            <xs:element minOccurs="0" name="BuildingAcquisition_CustomFieldTextValue5_Item3" type="xs:string"/>
            <xs:element minOccurs="0" name="BuildingAcquisition_CustomFieldTextValue5_Item4" type="xs:string"/>
            <xs:element minOccurs="0" name="BuildingAcquisition_CustomFieldTextValue5_Item5" type="xs:string"/>
            <xs:element minOccurs="0" name="BuildingAcquisition_CustomFieldTextValue5_Item6" type="xs:string"/>
            <xs:element minOccurs="0" name="BuildingAcquisition_CustomFieldTextValue5_Item7" type="xs:string"/>
            <xs:element minOccurs="0" name="BuildingAcquisition_CustomFieldTextValue5_Item8" type="xs:string"/>
            <xs:element minOccurs="0" name="BuildingAcquisition_CustomFieldTextValue5_Item9" type="xs:string"/>
            <xs:element minOccurs="0" name="BuildingAcquisition_CustomFieldTextValue5_Item10" type="xs:string"/>
            <xs:element minOccurs="0" name="BuildingAcquisition_CustomFieldTextValue6_Item1" type="xs:string"/>
            <xs:element minOccurs="0" name="BuildingAcquisition_CustomFieldTextValue6_Item2" type="xs:string"/>
            <xs:element minOccurs="0" name="BuildingAcquisition_CustomFieldTextValue6_Item3" type="xs:string"/>
            <xs:element minOccurs="0" name="BuildingAcquisition_CustomFieldTextValue6_Item4" type="xs:string"/>
            <xs:element minOccurs="0" name="BuildingAcquisition_CustomFieldTextValue6_Item5" type="xs:string"/>
            <xs:element minOccurs="0" name="BuildingAcquisition_CustomFieldTextValue6_Item6" type="xs:string"/>
            <xs:element minOccurs="0" name="BuildingAcquisition_CustomFieldTextValue6_Item7" type="xs:string"/>
            <xs:element minOccurs="0" name="BuildingAcquisition_CustomFieldTextValue6_Item8" type="xs:string"/>
            <xs:element minOccurs="0" name="BuildingAcquisition_CustomFieldTextValue6_Item9" type="xs:string"/>
            <xs:element minOccurs="0" name="BuildingAcquisition_CustomFieldTextValue6_Item10" type="xs:string"/>
            <xs:element minOccurs="0" name="BuildingAcquisition_CustomFieldTextValue7_Item1" type="xs:string"/>
            <xs:element minOccurs="0" name="BuildingAcquisition_CustomFieldTextValue7_Item2" type="xs:string"/>
            <xs:element minOccurs="0" name="BuildingAcquisition_CustomFieldTextValue7_Item3" type="xs:string"/>
            <xs:element minOccurs="0" name="BuildingAcquisition_CustomFieldTextValue7_Item4" type="xs:string"/>
            <xs:element minOccurs="0" name="BuildingAcquisition_CustomFieldTextValue7_Item5" type="xs:string"/>
            <xs:element minOccurs="0" name="BuildingAcquisition_CustomFieldTextValue7_Item6" type="xs:string"/>
            <xs:element minOccurs="0" name="BuildingAcquisition_CustomFieldTextValue7_Item7" type="xs:string"/>
            <xs:element minOccurs="0" name="BuildingAcquisition_CustomFieldTextValue7_Item8" type="xs:string"/>
            <xs:element minOccurs="0" name="BuildingAcquisition_CustomFieldTextValue7_Item9" type="xs:string"/>
            <xs:element minOccurs="0" name="BuildingAcquisition_CustomFieldTextValue7_Item10" type="xs:string"/>
            <xs:element minOccurs="0" name="BuildingAcquisition_CustomFieldTextValue8_Item1" type="xs:string"/>
            <xs:element minOccurs="0" name="BuildingAcquisition_CustomFieldTextValue8_Item2" type="xs:string"/>
            <xs:element minOccurs="0" name="BuildingAcquisition_CustomFieldTextValue8_Item3" type="xs:string"/>
            <xs:element minOccurs="0" name="BuildingAcquisition_CustomFieldTextValue8_Item4" type="xs:string"/>
            <xs:element minOccurs="0" name="BuildingAcquisition_CustomFieldTextValue8_Item5" type="xs:string"/>
            <xs:element minOccurs="0" name="BuildingAcquisition_CustomFieldTextValue8_Item6" type="xs:string"/>
            <xs:element minOccurs="0" name="BuildingAcquisition_CustomFieldTextValue8_Item7" type="xs:string"/>
            <xs:element minOccurs="0" name="BuildingAcquisition_CustomFieldTextValue8_Item8" type="xs:string"/>
            <xs:element minOccurs="0" name="BuildingAcquisition_CustomFieldTextValue8_Item9" type="xs:string"/>
            <xs:element minOccurs="0" name="BuildingAcquisition_CustomFieldTextValue8_Item10" type="xs:string"/>
            <xs:element minOccurs="0" name="BuildingAcquisition_CustomFieldTextValue9_Item1" type="xs:string"/>
            <xs:element minOccurs="0" name="BuildingAcquisition_CustomFieldTextValue9_Item2" type="xs:string"/>
            <xs:element minOccurs="0" name="BuildingAcquisition_CustomFieldTextValue9_Item3" type="xs:string"/>
            <xs:element minOccurs="0" name="BuildingAcquisition_CustomFieldTextValue9_Item4" type="xs:string"/>
            <xs:element minOccurs="0" name="BuildingAcquisition_CustomFieldTextValue9_Item5" type="xs:string"/>
            <xs:element minOccurs="0" name="BuildingAcquisition_CustomFieldTextValue9_Item6" type="xs:string"/>
            <xs:element minOccurs="0" name="BuildingAcquisition_CustomFieldTextValue9_Item7" type="xs:string"/>
            <xs:element minOccurs="0" name="BuildingAcquisition_CustomFieldTextValue9_Item8" type="xs:string"/>
            <xs:element minOccurs="0" name="BuildingAcquisition_CustomFieldTextValue9_Item9" type="xs:string"/>
            <xs:element minOccurs="0" name="BuildingAcquisition_CustomFieldTextValue9_Item10" type="xs:string"/>
            <xs:element minOccurs="0" name="BuildingAcquisition_NumberOfUnits_Item1" type="xs:int"/>
            <xs:element minOccurs="0" name="BuildingAcquisition_NumberOfUnits_Item2" type="xs:int"/>
            <xs:element minOccurs="0" name="BuildingAcquisition_NumberOfUnits_Item3" type="xs:int"/>
            <xs:element minOccurs="0" name="BuildingAcquisition_NumberOfUnits_Item4" type="xs:int"/>
            <xs:element minOccurs="0" name="BuildingAcquisition_NumberOfUnits_Item5" type="xs:int"/>
            <xs:element minOccurs="0" name="BuildingAcquisition_NumberOfUnits_Item6" type="xs:int"/>
            <xs:element minOccurs="0" name="BuildingAcquisition_NumberOfUnits_Item7" type="xs:int"/>
            <xs:element minOccurs="0" name="BuildingAcquisition_NumberOfUnits_Item8" type="xs:int"/>
            <xs:element minOccurs="0" name="BuildingAcquisition_NumberOfUnits_Item9" type="xs:int"/>
            <xs:element minOccurs="0" name="BuildingAcquisition_NumberOfUnits_Item10" type="xs:int"/>
            <xs:element minOccurs="0" name="BuildingAcquisition_ProposedAcquisitionDate_Item1" type="xs:date"/>
            <xs:element minOccurs="0" name="BuildingAcquisition_ProposedAcquisitionDate_Item2" type="xs:date"/>
            <xs:element minOccurs="0" name="BuildingAcquisition_ProposedAcquisitionDate_Item3" type="xs:date"/>
            <xs:element minOccurs="0" name="BuildingAcquisition_ProposedAcquisitionDate_Item4" type="xs:date"/>
            <xs:element minOccurs="0" name="BuildingAcquisition_ProposedAcquisitionDate_Item5" type="xs:date"/>
            <xs:element minOccurs="0" name="BuildingAcquisition_ProposedAcquisitionDate_Item6" type="xs:date"/>
            <xs:element minOccurs="0" name="BuildingAcquisition_ProposedAcquisitionDate_Item7" type="xs:date"/>
            <xs:element minOccurs="0" name="BuildingAcquisition_ProposedAcquisitionDate_Item8" type="xs:date"/>
            <xs:element minOccurs="0" name="BuildingAcquisition_ProposedAcquisitionDate_Item9" type="xs:date"/>
            <xs:element minOccurs="0" name="BuildingAcquisition_ProposedAcquisitionDate_Item10" type="xs:date"/>
            <xs:element minOccurs="0" name="BuildingAcquisitionInformation_AcquiredFrom" type="xs:int"/>
            <xs:element minOccurs="0" name="BuildingAcquisitionInformation_AcquiredFromRelatedParty" type="xs:boolean"/>
            <xs:element minOccurs="0" name="BuildingAcquisitionInformation_CustomFieldBitValue1" type="xs:boolean"/>
            <xs:element minOccurs="0" name="BuildingAcquisitionInformation_CustomFieldBitValue2" type="xs:boolean"/>
            <xs:element minOccurs="0" name="BuildingAcquisitionInformation_CustomFieldBitValue3" type="xs:boolean"/>
            <xs:element minOccurs="0" name="BuildingAcquisitionInformation_CustomFieldBitValue4" type="xs:boolean"/>
            <xs:element minOccurs="0" name="BuildingAcquisitionInformation_CustomFieldBitValue5" type="xs:boolean"/>
            <xs:element minOccurs="0" name="BuildingAcquisitionInformation_CustomFieldDateValue1" type="xs:date"/>
            <xs:element minOccurs="0" name="BuildingAcquisitionInformation_CustomFieldDateValue2" type="xs:date"/>
            <xs:element minOccurs="0" name="BuildingAcquisitionInformation_CustomFieldDateValue3" type="xs:date"/>
            <xs:element minOccurs="0" name="BuildingAcquisitionInformation_CustomFieldDateValue4" type="xs:date"/>
            <xs:element minOccurs="0" name="BuildingAcquisitionInformation_CustomFieldDateValue5" type="xs:date"/>
            <xs:element minOccurs="0" name="BuildingAcquisitionInformation_CustomFieldDecimalValue1" type="xs:decimal"/>
            <xs:element minOccurs="0" name="BuildingAcquisitionInformation_CustomFieldDecimalValue2" type="xs:decimal"/>
            <xs:element minOccurs="0" name="BuildingAcquisitionInformation_CustomFieldDecimalValue3" type="xs:decimal"/>
            <xs:element minOccurs="0" name="BuildingAcquisitionInformation_CustomFieldDecimalValue4" type="xs:decimal"/>
            <xs:element minOccurs="0" name="BuildingAcquisitionInformation_CustomFieldDecimalValue5" type="xs:decimal"/>
            <xs:element minOccurs="0" name="BuildingAcquisitionInformation_CustomFieldNumericValue1" type="xs:decimal"/>
            <xs:element minOccurs="0" name="BuildingAcquisitionInformation_CustomFieldNumericValue2" type="xs:decimal"/>
            <xs:element minOccurs="0" name="BuildingAcquisitionInformation_CustomFieldNumericValue3" type="xs:decimal"/>
            <xs:element minOccurs="0" name="BuildingAcquisitionInformation_CustomFieldNumericValue4" type="xs:decimal"/>
            <xs:element minOccurs="0" name="BuildingAcquisitionInformation_CustomFieldNumericValue5" type="xs:decimal"/>
            <xs:element minOccurs="0" name="BuildingAcquisitionInformation_CustomFieldTextValue1" type="xs:string"/>
            <xs:element minOccurs="0" name="BuildingAcquisitionInformation_CustomFieldTextValue10" type="xs:string"/>
            <xs:element minOccurs="0" name="BuildingAcquisitionInformation_CustomFieldTextValue11" type="xs:string"/>
            <xs:element minOccurs="0" name="BuildingAcquisitionInformation_CustomFieldTextValue12" type="xs:string"/>
            <xs:element minOccurs="0" name="BuildingAcquisitionInformation_CustomFieldTextValue13" type="xs:string"/>
            <xs:element minOccurs="0" name="BuildingAcquisitionInformation_CustomFieldTextValue14" type="xs:string"/>
            <xs:element minOccurs="0" name="BuildingAcquisitionInformation_CustomFieldTextValue15" type="xs:string"/>
            <xs:element minOccurs="0" name="BuildingAcquisitionInformation_CustomFieldTextValue2" type="xs:string"/>
            <xs:element minOccurs="0" name="BuildingAcquisitionInformation_CustomFieldTextValue3" type="xs:string"/>
            <xs:element minOccurs="0" name="BuildingAcquisitionInformation_CustomFieldTextValue4" type="xs:string"/>
            <xs:element minOccurs="0" name="BuildingAcquisitionInformation_CustomFieldTextValue5" type="xs:string"/>
            <xs:element minOccurs="0" name="BuildingAcquisitionInformation_CustomFieldTextValue6" type="xs:string"/>
            <xs:element minOccurs="0" name="BuildingAcquisitionInformation_CustomFieldTextValue7" type="xs:string"/>
            <xs:element minOccurs="0" name="BuildingAcquisitionInformation_CustomFieldTextValue8" type="xs:string"/>
            <xs:element minOccurs="0" name="BuildingAcquisitionInformation_CustomFieldTextValue9" type="xs:string"/>
            <xs:element minOccurs="0" name="BuildingAcquisitionInformation_HaveAnyRelocationOrDisplacementOfTenants" type="xs:boolean"/>
            <xs:element minOccurs="0" name="ConstructionFinancing_Amount_Item1" type="xs:decimal"/>
            <xs:element minOccurs="0" name="ConstructionFinancing_Amount_Item2" type="xs:decimal"/>
            <xs:element minOccurs="0" name="ConstructionFinancing_Amount_Item3" type="xs:decimal"/>
            <xs:element minOccurs="0" name="ConstructionFinancing_Amount_Item4" type="xs:decimal"/>
            <xs:element minOccurs="0" name="ConstructionFinancing_Amount_Item5" type="xs:decimal"/>
            <xs:element minOccurs="0" name="ConstructionFinancing_Amount_Item6" type="xs:decimal"/>
            <xs:element minOccurs="0" name="ConstructionFinancing_Amount_Item7" type="xs:decimal"/>
            <xs:element minOccurs="0" name="ConstructionFinancing_Amount_Item8" type="xs:decimal"/>
            <xs:element minOccurs="0" name="ConstructionFinancing_Amount_Item9" type="xs:decimal"/>
            <xs:element minOccurs="0" name="ConstructionFinancing_Amount_Item10" type="xs:decimal"/>
            <xs:element minOccurs="0" name="ConstructionFinancing_ContactPersonName_Item1" type="xs:string"/>
            <xs:element minOccurs="0" name="ConstructionFinancing_ContactPersonName_Item2" type="xs:string"/>
            <xs:element minOccurs="0" name="ConstructionFinancing_ContactPersonName_Item3" type="xs:string"/>
            <xs:element minOccurs="0" name="ConstructionFinancing_ContactPersonName_Item4" type="xs:string"/>
            <xs:element minOccurs="0" name="ConstructionFinancing_ContactPersonName_Item5" type="xs:string"/>
            <xs:element minOccurs="0" name="ConstructionFinancing_ContactPersonName_Item6" type="xs:string"/>
            <xs:element minOccurs="0" name="ConstructionFinancing_ContactPersonName_Item7" type="xs:string"/>
            <xs:element minOccurs="0" name="ConstructionFinancing_ContactPersonName_Item8" type="xs:string"/>
            <xs:element minOccurs="0" name="ConstructionFinancing_ContactPersonName_Item9" type="xs:string"/>
            <xs:element minOccurs="0" name="ConstructionFinancing_ContactPersonName_Item10" type="xs:string"/>
            <xs:element minOccurs="0" name="ConstructionFinancing_ContactPersonTelephone_Item1" type="xs:string"/>
            <xs:element minOccurs="0" name="ConstructionFinancing_ContactPersonTelephone_Item2" type="xs:string"/>
            <xs:element minOccurs="0" name="ConstructionFinancing_ContactPersonTelephone_Item3" type="xs:string"/>
            <xs:element minOccurs="0" name="ConstructionFinancing_ContactPersonTelephone_Item4" type="xs:string"/>
            <xs:element minOccurs="0" name="ConstructionFinancing_ContactPersonTelephone_Item5" type="xs:string"/>
            <xs:element minOccurs="0" name="ConstructionFinancing_ContactPersonTelephone_Item6" type="xs:string"/>
            <xs:element minOccurs="0" name="ConstructionFinancing_ContactPersonTelephone_Item7" type="xs:string"/>
            <xs:element minOccurs="0" name="ConstructionFinancing_ContactPersonTelephone_Item8" type="xs:string"/>
            <xs:element minOccurs="0" name="ConstructionFinancing_ContactPersonTelephone_Item9" type="xs:string"/>
            <xs:element minOccurs="0" name="ConstructionFinancing_ContactPersonTelephone_Item10" type="xs:string"/>
            <xs:element minOccurs="0" name="ConstructionFinancing_CustomFieldBitValue1_Item1" type="xs:boolean"/>
            <xs:element minOccurs="0" name="ConstructionFinancing_CustomFieldBitValue1_Item2" type="xs:boolean"/>
            <xs:element minOccurs="0" name="ConstructionFinancing_CustomFieldBitValue1_Item3" type="xs:boolean"/>
            <xs:element minOccurs="0" name="ConstructionFinancing_CustomFieldBitValue1_Item4" type="xs:boolean"/>
            <xs:element minOccurs="0" name="ConstructionFinancing_CustomFieldBitValue1_Item5" type="xs:boolean"/>
            <xs:element minOccurs="0" name="ConstructionFinancing_CustomFieldBitValue1_Item6" type="xs:boolean"/>
            <xs:element minOccurs="0" name="ConstructionFinancing_CustomFieldBitValue1_Item7" type="xs:boolean"/>
            <xs:element minOccurs="0" name="ConstructionFinancing_CustomFieldBitValue1_Item8" type="xs:boolean"/>
            <xs:element minOccurs="0" name="ConstructionFinancing_CustomFieldBitValue1_Item9" type="xs:boolean"/>
            <xs:element minOccurs="0" name="ConstructionFinancing_CustomFieldBitValue1_Item10" type="xs:boolean"/>
            <xs:element minOccurs="0" name="ConstructionFinancing_CustomFieldBitValue2_Item1" type="xs:boolean"/>
            <xs:element minOccurs="0" name="ConstructionFinancing_CustomFieldBitValue2_Item2" type="xs:boolean"/>
            <xs:element minOccurs="0" name="ConstructionFinancing_CustomFieldBitValue2_Item3" type="xs:boolean"/>
            <xs:element minOccurs="0" name="ConstructionFinancing_CustomFieldBitValue2_Item4" type="xs:boolean"/>
            <xs:element minOccurs="0" name="ConstructionFinancing_CustomFieldBitValue2_Item5" type="xs:boolean"/>
            <xs:element minOccurs="0" name="ConstructionFinancing_CustomFieldBitValue2_Item6" type="xs:boolean"/>
            <xs:element minOccurs="0" name="ConstructionFinancing_CustomFieldBitValue2_Item7" type="xs:boolean"/>
            <xs:element minOccurs="0" name="ConstructionFinancing_CustomFieldBitValue2_Item8" type="xs:boolean"/>
            <xs:element minOccurs="0" name="ConstructionFinancing_CustomFieldBitValue2_Item9" type="xs:boolean"/>
            <xs:element minOccurs="0" name="ConstructionFinancing_CustomFieldBitValue2_Item10" type="xs:boolean"/>
            <xs:element minOccurs="0" name="ConstructionFinancing_CustomFieldBitValue3_Item1" type="xs:boolean"/>
            <xs:element minOccurs="0" name="ConstructionFinancing_CustomFieldBitValue3_Item2" type="xs:boolean"/>
            <xs:element minOccurs="0" name="ConstructionFinancing_CustomFieldBitValue3_Item3" type="xs:boolean"/>
            <xs:element minOccurs="0" name="ConstructionFinancing_CustomFieldBitValue3_Item4" type="xs:boolean"/>
            <xs:element minOccurs="0" name="ConstructionFinancing_CustomFieldBitValue3_Item5" type="xs:boolean"/>
            <xs:element minOccurs="0" name="ConstructionFinancing_CustomFieldBitValue3_Item6" type="xs:boolean"/>
            <xs:element minOccurs="0" name="ConstructionFinancing_CustomFieldBitValue3_Item7" type="xs:boolean"/>
            <xs:element minOccurs="0" name="ConstructionFinancing_CustomFieldBitValue3_Item8" type="xs:boolean"/>
            <xs:element minOccurs="0" name="ConstructionFinancing_CustomFieldBitValue3_Item9" type="xs:boolean"/>
            <xs:element minOccurs="0" name="ConstructionFinancing_CustomFieldBitValue3_Item10" type="xs:boolean"/>
            <xs:element minOccurs="0" name="ConstructionFinancing_CustomFieldBitValue4_Item1" type="xs:boolean"/>
            <xs:element minOccurs="0" name="ConstructionFinancing_CustomFieldBitValue4_Item2" type="xs:boolean"/>
            <xs:element minOccurs="0" name="ConstructionFinancing_CustomFieldBitValue4_Item3" type="xs:boolean"/>
            <xs:element minOccurs="0" name="ConstructionFinancing_CustomFieldBitValue4_Item4" type="xs:boolean"/>
            <xs:element minOccurs="0" name="ConstructionFinancing_CustomFieldBitValue4_Item5" type="xs:boolean"/>
            <xs:element minOccurs="0" name="ConstructionFinancing_CustomFieldBitValue4_Item6" type="xs:boolean"/>
            <xs:element minOccurs="0" name="ConstructionFinancing_CustomFieldBitValue4_Item7" type="xs:boolean"/>
            <xs:element minOccurs="0" name="ConstructionFinancing_CustomFieldBitValue4_Item8" type="xs:boolean"/>
            <xs:element minOccurs="0" name="ConstructionFinancing_CustomFieldBitValue4_Item9" type="xs:boolean"/>
            <xs:element minOccurs="0" name="ConstructionFinancing_CustomFieldBitValue4_Item10" type="xs:boolean"/>
            <xs:element minOccurs="0" name="ConstructionFinancing_CustomFieldBitValue5_Item1" type="xs:boolean"/>
            <xs:element minOccurs="0" name="ConstructionFinancing_CustomFieldBitValue5_Item2" type="xs:boolean"/>
            <xs:element minOccurs="0" name="ConstructionFinancing_CustomFieldBitValue5_Item3" type="xs:boolean"/>
            <xs:element minOccurs="0" name="ConstructionFinancing_CustomFieldBitValue5_Item4" type="xs:boolean"/>
            <xs:element minOccurs="0" name="ConstructionFinancing_CustomFieldBitValue5_Item5" type="xs:boolean"/>
            <xs:element minOccurs="0" name="ConstructionFinancing_CustomFieldBitValue5_Item6" type="xs:boolean"/>
            <xs:element minOccurs="0" name="ConstructionFinancing_CustomFieldBitValue5_Item7" type="xs:boolean"/>
            <xs:element minOccurs="0" name="ConstructionFinancing_CustomFieldBitValue5_Item8" type="xs:boolean"/>
            <xs:element minOccurs="0" name="ConstructionFinancing_CustomFieldBitValue5_Item9" type="xs:boolean"/>
            <xs:element minOccurs="0" name="ConstructionFinancing_CustomFieldBitValue5_Item10" type="xs:boolean"/>
            <xs:element minOccurs="0" name="ConstructionFinancing_CustomFieldDateValue1_Item1" type="xs:date"/>
            <xs:element minOccurs="0" name="ConstructionFinancing_CustomFieldDateValue1_Item2" type="xs:date"/>
            <xs:element minOccurs="0" name="ConstructionFinancing_CustomFieldDateValue1_Item3" type="xs:date"/>
            <xs:element minOccurs="0" name="ConstructionFinancing_CustomFieldDateValue1_Item4" type="xs:date"/>
            <xs:element minOccurs="0" name="ConstructionFinancing_CustomFieldDateValue1_Item5" type="xs:date"/>
            <xs:element minOccurs="0" name="ConstructionFinancing_CustomFieldDateValue1_Item6" type="xs:date"/>
            <xs:element minOccurs="0" name="ConstructionFinancing_CustomFieldDateValue1_Item7" type="xs:date"/>
            <xs:element minOccurs="0" name="ConstructionFinancing_CustomFieldDateValue1_Item8" type="xs:date"/>
            <xs:element minOccurs="0" name="ConstructionFinancing_CustomFieldDateValue1_Item9" type="xs:date"/>
            <xs:element minOccurs="0" name="ConstructionFinancing_CustomFieldDateValue1_Item10" type="xs:date"/>
            <xs:element minOccurs="0" name="ConstructionFinancing_CustomFieldDateValue2_Item1" type="xs:date"/>
            <xs:element minOccurs="0" name="ConstructionFinancing_CustomFieldDateValue2_Item2" type="xs:date"/>
            <xs:element minOccurs="0" name="ConstructionFinancing_CustomFieldDateValue2_Item3" type="xs:date"/>
            <xs:element minOccurs="0" name="ConstructionFinancing_CustomFieldDateValue2_Item4" type="xs:date"/>
            <xs:element minOccurs="0" name="ConstructionFinancing_CustomFieldDateValue2_Item5" type="xs:date"/>
            <xs:element minOccurs="0" name="ConstructionFinancing_CustomFieldDateValue2_Item6" type="xs:date"/>
            <xs:element minOccurs="0" name="ConstructionFinancing_CustomFieldDateValue2_Item7" type="xs:date"/>
            <xs:element minOccurs="0" name="ConstructionFinancing_CustomFieldDateValue2_Item8" type="xs:date"/>
            <xs:element minOccurs="0" name="ConstructionFinancing_CustomFieldDateValue2_Item9" type="xs:date"/>
            <xs:element minOccurs="0" name="ConstructionFinancing_CustomFieldDateValue2_Item10" type="xs:date"/>
            <xs:element minOccurs="0" name="ConstructionFinancing_CustomFieldDateValue3_Item1" type="xs:date"/>
            <xs:element minOccurs="0" name="ConstructionFinancing_CustomFieldDateValue3_Item2" type="xs:date"/>
            <xs:element minOccurs="0" name="ConstructionFinancing_CustomFieldDateValue3_Item3" type="xs:date"/>
            <xs:element minOccurs="0" name="ConstructionFinancing_CustomFieldDateValue3_Item4" type="xs:date"/>
            <xs:element minOccurs="0" name="ConstructionFinancing_CustomFieldDateValue3_Item5" type="xs:date"/>
            <xs:element minOccurs="0" name="ConstructionFinancing_CustomFieldDateValue3_Item6" type="xs:date"/>
            <xs:element minOccurs="0" name="ConstructionFinancing_CustomFieldDateValue3_Item7" type="xs:date"/>
            <xs:element minOccurs="0" name="ConstructionFinancing_CustomFieldDateValue3_Item8" type="xs:date"/>
            <xs:element minOccurs="0" name="ConstructionFinancing_CustomFieldDateValue3_Item9" type="xs:date"/>
            <xs:element minOccurs="0" name="ConstructionFinancing_CustomFieldDateValue3_Item10" type="xs:date"/>
            <xs:element minOccurs="0" name="ConstructionFinancing_CustomFieldDateValue4_Item1" type="xs:date"/>
            <xs:element minOccurs="0" name="ConstructionFinancing_CustomFieldDateValue4_Item2" type="xs:date"/>
            <xs:element minOccurs="0" name="ConstructionFinancing_CustomFieldDateValue4_Item3" type="xs:date"/>
            <xs:element minOccurs="0" name="ConstructionFinancing_CustomFieldDateValue4_Item4" type="xs:date"/>
            <xs:element minOccurs="0" name="ConstructionFinancing_CustomFieldDateValue4_Item5" type="xs:date"/>
            <xs:element minOccurs="0" name="ConstructionFinancing_CustomFieldDateValue4_Item6" type="xs:date"/>
            <xs:element minOccurs="0" name="ConstructionFinancing_CustomFieldDateValue4_Item7" type="xs:date"/>
            <xs:element minOccurs="0" name="ConstructionFinancing_CustomFieldDateValue4_Item8" type="xs:date"/>
            <xs:element minOccurs="0" name="ConstructionFinancing_CustomFieldDateValue4_Item9" type="xs:date"/>
            <xs:element minOccurs="0" name="ConstructionFinancing_CustomFieldDateValue4_Item10" type="xs:date"/>
            <xs:element minOccurs="0" name="ConstructionFinancing_CustomFieldDateValue5_Item1" type="xs:date"/>
            <xs:element minOccurs="0" name="ConstructionFinancing_CustomFieldDateValue5_Item2" type="xs:date"/>
            <xs:element minOccurs="0" name="ConstructionFinancing_CustomFieldDateValue5_Item3" type="xs:date"/>
            <xs:element minOccurs="0" name="ConstructionFinancing_CustomFieldDateValue5_Item4" type="xs:date"/>
            <xs:element minOccurs="0" name="ConstructionFinancing_CustomFieldDateValue5_Item5" type="xs:date"/>
            <xs:element minOccurs="0" name="ConstructionFinancing_CustomFieldDateValue5_Item6" type="xs:date"/>
            <xs:element minOccurs="0" name="ConstructionFinancing_CustomFieldDateValue5_Item7" type="xs:date"/>
            <xs:element minOccurs="0" name="ConstructionFinancing_CustomFieldDateValue5_Item8" type="xs:date"/>
            <xs:element minOccurs="0" name="ConstructionFinancing_CustomFieldDateValue5_Item9" type="xs:date"/>
            <xs:element minOccurs="0" name="ConstructionFinancing_CustomFieldDateValue5_Item10" type="xs:date"/>
            <xs:element minOccurs="0" name="ConstructionFinancing_CustomFieldDecimalValue1_Item1" type="xs:decimal"/>
            <xs:element minOccurs="0" name="ConstructionFinancing_CustomFieldDecimalValue1_Item2" type="xs:decimal"/>
            <xs:element minOccurs="0" name="ConstructionFinancing_CustomFieldDecimalValue1_Item3" type="xs:decimal"/>
            <xs:element minOccurs="0" name="ConstructionFinancing_CustomFieldDecimalValue1_Item4" type="xs:decimal"/>
            <xs:element minOccurs="0" name="ConstructionFinancing_CustomFieldDecimalValue1_Item5" type="xs:decimal"/>
            <xs:element minOccurs="0" name="ConstructionFinancing_CustomFieldDecimalValue1_Item6" type="xs:decimal"/>
            <xs:element minOccurs="0" name="ConstructionFinancing_CustomFieldDecimalValue1_Item7" type="xs:decimal"/>
            <xs:element minOccurs="0" name="ConstructionFinancing_CustomFieldDecimalValue1_Item8" type="xs:decimal"/>
            <xs:element minOccurs="0" name="ConstructionFinancing_CustomFieldDecimalValue1_Item9" type="xs:decimal"/>
            <xs:element minOccurs="0" name="ConstructionFinancing_CustomFieldDecimalValue1_Item10" type="xs:decimal"/>
            <xs:element minOccurs="0" name="ConstructionFinancing_CustomFieldDecimalValue2_Item1" type="xs:decimal"/>
            <xs:element minOccurs="0" name="ConstructionFinancing_CustomFieldDecimalValue2_Item2" type="xs:decimal"/>
            <xs:element minOccurs="0" name="ConstructionFinancing_CustomFieldDecimalValue2_Item3" type="xs:decimal"/>
            <xs:element minOccurs="0" name="ConstructionFinancing_CustomFieldDecimalValue2_Item4" type="xs:decimal"/>
            <xs:element minOccurs="0" name="ConstructionFinancing_CustomFieldDecimalValue2_Item5" type="xs:decimal"/>
            <xs:element minOccurs="0" name="ConstructionFinancing_CustomFieldDecimalValue2_Item6" type="xs:decimal"/>
            <xs:element minOccurs="0" name="ConstructionFinancing_CustomFieldDecimalValue2_Item7" type="xs:decimal"/>
            <xs:element minOccurs="0" name="ConstructionFinancing_CustomFieldDecimalValue2_Item8" type="xs:decimal"/>
            <xs:element minOccurs="0" name="ConstructionFinancing_CustomFieldDecimalValue2_Item9" type="xs:decimal"/>
            <xs:element minOccurs="0" name="ConstructionFinancing_CustomFieldDecimalValue2_Item10" type="xs:decimal"/>
            <xs:element minOccurs="0" name="ConstructionFinancing_CustomFieldDecimalValue3_Item1" type="xs:decimal"/>
            <xs:element minOccurs="0" name="ConstructionFinancing_CustomFieldDecimalValue3_Item2" type="xs:decimal"/>
            <xs:element minOccurs="0" name="ConstructionFinancing_CustomFieldDecimalValue3_Item3" type="xs:decimal"/>
            <xs:element minOccurs="0" name="ConstructionFinancing_CustomFieldDecimalValue3_Item4" type="xs:decimal"/>
            <xs:element minOccurs="0" name="ConstructionFinancing_CustomFieldDecimalValue3_Item5" type="xs:decimal"/>
            <xs:element minOccurs="0" name="ConstructionFinancing_CustomFieldDecimalValue3_Item6" type="xs:decimal"/>
            <xs:element minOccurs="0" name="ConstructionFinancing_CustomFieldDecimalValue3_Item7" type="xs:decimal"/>
            <xs:element minOccurs="0" name="ConstructionFinancing_CustomFieldDecimalValue3_Item8" type="xs:decimal"/>
            <xs:element minOccurs="0" name="ConstructionFinancing_CustomFieldDecimalValue3_Item9" type="xs:decimal"/>
            <xs:element minOccurs="0" name="ConstructionFinancing_CustomFieldDecimalValue3_Item10" type="xs:decimal"/>
            <xs:element minOccurs="0" name="ConstructionFinancing_CustomFieldDecimalValue4_Item1" type="xs:decimal"/>
            <xs:element minOccurs="0" name="ConstructionFinancing_CustomFieldDecimalValue4_Item2" type="xs:decimal"/>
            <xs:element minOccurs="0" name="ConstructionFinancing_CustomFieldDecimalValue4_Item3" type="xs:decimal"/>
            <xs:element minOccurs="0" name="ConstructionFinancing_CustomFieldDecimalValue4_Item4" type="xs:decimal"/>
            <xs:element minOccurs="0" name="ConstructionFinancing_CustomFieldDecimalValue4_Item5" type="xs:decimal"/>
            <xs:element minOccurs="0" name="ConstructionFinancing_CustomFieldDecimalValue4_Item6" type="xs:decimal"/>
            <xs:element minOccurs="0" name="ConstructionFinancing_CustomFieldDecimalValue4_Item7" type="xs:decimal"/>
            <xs:element minOccurs="0" name="ConstructionFinancing_CustomFieldDecimalValue4_Item8" type="xs:decimal"/>
            <xs:element minOccurs="0" name="ConstructionFinancing_CustomFieldDecimalValue4_Item9" type="xs:decimal"/>
            <xs:element minOccurs="0" name="ConstructionFinancing_CustomFieldDecimalValue4_Item10" type="xs:decimal"/>
            <xs:element minOccurs="0" name="ConstructionFinancing_CustomFieldDecimalValue5_Item1" type="xs:decimal"/>
            <xs:element minOccurs="0" name="ConstructionFinancing_CustomFieldDecimalValue5_Item2" type="xs:decimal"/>
            <xs:element minOccurs="0" name="ConstructionFinancing_CustomFieldDecimalValue5_Item3" type="xs:decimal"/>
            <xs:element minOccurs="0" name="ConstructionFinancing_CustomFieldDecimalValue5_Item4" type="xs:decimal"/>
            <xs:element minOccurs="0" name="ConstructionFinancing_CustomFieldDecimalValue5_Item5" type="xs:decimal"/>
            <xs:element minOccurs="0" name="ConstructionFinancing_CustomFieldDecimalValue5_Item6" type="xs:decimal"/>
            <xs:element minOccurs="0" name="ConstructionFinancing_CustomFieldDecimalValue5_Item7" type="xs:decimal"/>
            <xs:element minOccurs="0" name="ConstructionFinancing_CustomFieldDecimalValue5_Item8" type="xs:decimal"/>
            <xs:element minOccurs="0" name="ConstructionFinancing_CustomFieldDecimalValue5_Item9" type="xs:decimal"/>
            <xs:element minOccurs="0" name="ConstructionFinancing_CustomFieldDecimalValue5_Item10" type="xs:decimal"/>
            <xs:element minOccurs="0" name="ConstructionFinancing_CustomFieldNumericValue1_Item1" type="xs:decimal"/>
            <xs:element minOccurs="0" name="ConstructionFinancing_CustomFieldNumericValue1_Item2" type="xs:decimal"/>
            <xs:element minOccurs="0" name="ConstructionFinancing_CustomFieldNumericValue1_Item3" type="xs:decimal"/>
            <xs:element minOccurs="0" name="ConstructionFinancing_CustomFieldNumericValue1_Item4" type="xs:decimal"/>
            <xs:element minOccurs="0" name="ConstructionFinancing_CustomFieldNumericValue1_Item5" type="xs:decimal"/>
            <xs:element minOccurs="0" name="ConstructionFinancing_CustomFieldNumericValue1_Item6" type="xs:decimal"/>
            <xs:element minOccurs="0" name="ConstructionFinancing_CustomFieldNumericValue1_Item7" type="xs:decimal"/>
            <xs:element minOccurs="0" name="ConstructionFinancing_CustomFieldNumericValue1_Item8" type="xs:decimal"/>
            <xs:element minOccurs="0" name="ConstructionFinancing_CustomFieldNumericValue1_Item9" type="xs:decimal"/>
            <xs:element minOccurs="0" name="ConstructionFinancing_CustomFieldNumericValue1_Item10" type="xs:decimal"/>
            <xs:element minOccurs="0" name="ConstructionFinancing_CustomFieldNumericValue2_Item1" type="xs:decimal"/>
            <xs:element minOccurs="0" name="ConstructionFinancing_CustomFieldNumericValue2_Item2" type="xs:decimal"/>
            <xs:element minOccurs="0" name="ConstructionFinancing_CustomFieldNumericValue2_Item3" type="xs:decimal"/>
            <xs:element minOccurs="0" name="ConstructionFinancing_CustomFieldNumericValue2_Item4" type="xs:decimal"/>
            <xs:element minOccurs="0" name="ConstructionFinancing_CustomFieldNumericValue2_Item5" type="xs:decimal"/>
            <xs:element minOccurs="0" name="ConstructionFinancing_CustomFieldNumericValue2_Item6" type="xs:decimal"/>
            <xs:element minOccurs="0" name="ConstructionFinancing_CustomFieldNumericValue2_Item7" type="xs:decimal"/>
            <xs:element minOccurs="0" name="ConstructionFinancing_CustomFieldNumericValue2_Item8" type="xs:decimal"/>
            <xs:element minOccurs="0" name="ConstructionFinancing_CustomFieldNumericValue2_Item9" type="xs:decimal"/>
            <xs:element minOccurs="0" name="ConstructionFinancing_CustomFieldNumericValue2_Item10" type="xs:decimal"/>
            <xs:element minOccurs="0" name="ConstructionFinancing_CustomFieldNumericValue3_Item1" type="xs:decimal"/>
            <xs:element minOccurs="0" name="ConstructionFinancing_CustomFieldNumericValue3_Item2" type="xs:decimal"/>
            <xs:element minOccurs="0" name="ConstructionFinancing_CustomFieldNumericValue3_Item3" type="xs:decimal"/>
            <xs:element minOccurs="0" name="ConstructionFinancing_CustomFieldNumericValue3_Item4" type="xs:decimal"/>
            <xs:element minOccurs="0" name="ConstructionFinancing_CustomFieldNumericValue3_Item5" type="xs:decimal"/>
            <xs:element minOccurs="0" name="ConstructionFinancing_CustomFieldNumericValue3_Item6" type="xs:decimal"/>
            <xs:element minOccurs="0" name="ConstructionFinancing_CustomFieldNumericValue3_Item7" type="xs:decimal"/>
            <xs:element minOccurs="0" name="ConstructionFinancing_CustomFieldNumericValue3_Item8" type="xs:decimal"/>
            <xs:element minOccurs="0" name="ConstructionFinancing_CustomFieldNumericValue3_Item9" type="xs:decimal"/>
            <xs:element minOccurs="0" name="ConstructionFinancing_CustomFieldNumericValue3_Item10" type="xs:decimal"/>
            <xs:element minOccurs="0" name="ConstructionFinancing_CustomFieldNumericValue4_Item1" type="xs:decimal"/>
            <xs:element minOccurs="0" name="ConstructionFinancing_CustomFieldNumericValue4_Item2" type="xs:decimal"/>
            <xs:element minOccurs="0" name="ConstructionFinancing_CustomFieldNumericValue4_Item3" type="xs:decimal"/>
            <xs:element minOccurs="0" name="ConstructionFinancing_CustomFieldNumericValue4_Item4" type="xs:decimal"/>
            <xs:element minOccurs="0" name="ConstructionFinancing_CustomFieldNumericValue4_Item5" type="xs:decimal"/>
            <xs:element minOccurs="0" name="ConstructionFinancing_CustomFieldNumericValue4_Item6" type="xs:decimal"/>
            <xs:element minOccurs="0" name="ConstructionFinancing_CustomFieldNumericValue4_Item7" type="xs:decimal"/>
            <xs:element minOccurs="0" name="ConstructionFinancing_CustomFieldNumericValue4_Item8" type="xs:decimal"/>
            <xs:element minOccurs="0" name="ConstructionFinancing_CustomFieldNumericValue4_Item9" type="xs:decimal"/>
            <xs:element minOccurs="0" name="ConstructionFinancing_CustomFieldNumericValue4_Item10" type="xs:decimal"/>
            <xs:element minOccurs="0" name="ConstructionFinancing_CustomFieldNumericValue5_Item1" type="xs:decimal"/>
            <xs:element minOccurs="0" name="ConstructionFinancing_CustomFieldNumericValue5_Item2" type="xs:decimal"/>
            <xs:element minOccurs="0" name="ConstructionFinancing_CustomFieldNumericValue5_Item3" type="xs:decimal"/>
            <xs:element minOccurs="0" name="ConstructionFinancing_CustomFieldNumericValue5_Item4" type="xs:decimal"/>
            <xs:element minOccurs="0" name="ConstructionFinancing_CustomFieldNumericValue5_Item5" type="xs:decimal"/>
            <xs:element minOccurs="0" name="ConstructionFinancing_CustomFieldNumericValue5_Item6" type="xs:decimal"/>
            <xs:element minOccurs="0" name="ConstructionFinancing_CustomFieldNumericValue5_Item7" type="xs:decimal"/>
            <xs:element minOccurs="0" name="ConstructionFinancing_CustomFieldNumericValue5_Item8" type="xs:decimal"/>
            <xs:element minOccurs="0" name="ConstructionFinancing_CustomFieldNumericValue5_Item9" type="xs:decimal"/>
            <xs:element minOccurs="0" name="ConstructionFinancing_CustomFieldNumericValue5_Item10" type="xs:decimal"/>
            <xs:element minOccurs="0" name="ConstructionFinancing_CustomFieldTextValue1_Item1" type="xs:string"/>
            <xs:element minOccurs="0" name="ConstructionFinancing_CustomFieldTextValue1_Item2" type="xs:string"/>
            <xs:element minOccurs="0" name="ConstructionFinancing_CustomFieldTextValue1_Item3" type="xs:string"/>
            <xs:element minOccurs="0" name="ConstructionFinancing_CustomFieldTextValue1_Item4" type="xs:string"/>
            <xs:element minOccurs="0" name="ConstructionFinancing_CustomFieldTextValue1_Item5" type="xs:string"/>
            <xs:element minOccurs="0" name="ConstructionFinancing_CustomFieldTextValue1_Item6" type="xs:string"/>
            <xs:element minOccurs="0" name="ConstructionFinancing_CustomFieldTextValue1_Item7" type="xs:string"/>
            <xs:element minOccurs="0" name="ConstructionFinancing_CustomFieldTextValue1_Item8" type="xs:string"/>
            <xs:element minOccurs="0" name="ConstructionFinancing_CustomFieldTextValue1_Item9" type="xs:string"/>
            <xs:element minOccurs="0" name="ConstructionFinancing_CustomFieldTextValue1_Item10" type="xs:string"/>
            <xs:element minOccurs="0" name="ConstructionFinancing_CustomFieldTextValue10_Item1" type="xs:string"/>
            <xs:element minOccurs="0" name="ConstructionFinancing_CustomFieldTextValue10_Item2" type="xs:string"/>
            <xs:element minOccurs="0" name="ConstructionFinancing_CustomFieldTextValue10_Item3" type="xs:string"/>
            <xs:element minOccurs="0" name="ConstructionFinancing_CustomFieldTextValue10_Item4" type="xs:string"/>
            <xs:element minOccurs="0" name="ConstructionFinancing_CustomFieldTextValue10_Item5" type="xs:string"/>
            <xs:element minOccurs="0" name="ConstructionFinancing_CustomFieldTextValue10_Item6" type="xs:string"/>
            <xs:element minOccurs="0" name="ConstructionFinancing_CustomFieldTextValue10_Item7" type="xs:string"/>
            <xs:element minOccurs="0" name="ConstructionFinancing_CustomFieldTextValue10_Item8" type="xs:string"/>
            <xs:element minOccurs="0" name="ConstructionFinancing_CustomFieldTextValue10_Item9" type="xs:string"/>
            <xs:element minOccurs="0" name="ConstructionFinancing_CustomFieldTextValue10_Item10" type="xs:string"/>
            <xs:element minOccurs="0" name="ConstructionFinancing_CustomFieldTextValue11_Item1" type="xs:string"/>
            <xs:element minOccurs="0" name="ConstructionFinancing_CustomFieldTextValue11_Item2" type="xs:string"/>
            <xs:element minOccurs="0" name="ConstructionFinancing_CustomFieldTextValue11_Item3" type="xs:string"/>
            <xs:element minOccurs="0" name="ConstructionFinancing_CustomFieldTextValue11_Item4" type="xs:string"/>
            <xs:element minOccurs="0" name="ConstructionFinancing_CustomFieldTextValue11_Item5" type="xs:string"/>
            <xs:element minOccurs="0" name="ConstructionFinancing_CustomFieldTextValue11_Item6" type="xs:string"/>
            <xs:element minOccurs="0" name="ConstructionFinancing_CustomFieldTextValue11_Item7" type="xs:string"/>
            <xs:element minOccurs="0" name="ConstructionFinancing_CustomFieldTextValue11_Item8" type="xs:string"/>
            <xs:element minOccurs="0" name="ConstructionFinancing_CustomFieldTextValue11_Item9" type="xs:string"/>
            <xs:element minOccurs="0" name="ConstructionFinancing_CustomFieldTextValue11_Item10" type="xs:string"/>
            <xs:element minOccurs="0" name="ConstructionFinancing_CustomFieldTextValue12_Item1" type="xs:string"/>
            <xs:element minOccurs="0" name="ConstructionFinancing_CustomFieldTextValue12_Item2" type="xs:string"/>
            <xs:element minOccurs="0" name="ConstructionFinancing_CustomFieldTextValue12_Item3" type="xs:string"/>
            <xs:element minOccurs="0" name="ConstructionFinancing_CustomFieldTextValue12_Item4" type="xs:string"/>
            <xs:element minOccurs="0" name="ConstructionFinancing_CustomFieldTextValue12_Item5" type="xs:string"/>
            <xs:element minOccurs="0" name="ConstructionFinancing_CustomFieldTextValue12_Item6" type="xs:string"/>
            <xs:element minOccurs="0" name="ConstructionFinancing_CustomFieldTextValue12_Item7" type="xs:string"/>
            <xs:element minOccurs="0" name="ConstructionFinancing_CustomFieldTextValue12_Item8" type="xs:string"/>
            <xs:element minOccurs="0" name="ConstructionFinancing_CustomFieldTextValue12_Item9" type="xs:string"/>
            <xs:element minOccurs="0" name="ConstructionFinancing_CustomFieldTextValue12_Item10" type="xs:string"/>
            <xs:element minOccurs="0" name="ConstructionFinancing_CustomFieldTextValue13_Item1" type="xs:string"/>
            <xs:element minOccurs="0" name="ConstructionFinancing_CustomFieldTextValue13_Item2" type="xs:string"/>
            <xs:element minOccurs="0" name="ConstructionFinancing_CustomFieldTextValue13_Item3" type="xs:string"/>
            <xs:element minOccurs="0" name="ConstructionFinancing_CustomFieldTextValue13_Item4" type="xs:string"/>
            <xs:element minOccurs="0" name="ConstructionFinancing_CustomFieldTextValue13_Item5" type="xs:string"/>
            <xs:element minOccurs="0" name="ConstructionFinancing_CustomFieldTextValue13_Item6" type="xs:string"/>
            <xs:element minOccurs="0" name="ConstructionFinancing_CustomFieldTextValue13_Item7" type="xs:string"/>
            <xs:element minOccurs="0" name="ConstructionFinancing_CustomFieldTextValue13_Item8" type="xs:string"/>
            <xs:element minOccurs="0" name="ConstructionFinancing_CustomFieldTextValue13_Item9" type="xs:string"/>
            <xs:element minOccurs="0" name="ConstructionFinancing_CustomFieldTextValue13_Item10" type="xs:string"/>
            <xs:element minOccurs="0" name="ConstructionFinancing_CustomFieldTextValue14_Item1" type="xs:string"/>
            <xs:element minOccurs="0" name="ConstructionFinancing_CustomFieldTextValue14_Item2" type="xs:string"/>
            <xs:element minOccurs="0" name="ConstructionFinancing_CustomFieldTextValue14_Item3" type="xs:string"/>
            <xs:element minOccurs="0" name="ConstructionFinancing_CustomFieldTextValue14_Item4" type="xs:string"/>
            <xs:element minOccurs="0" name="ConstructionFinancing_CustomFieldTextValue14_Item5" type="xs:string"/>
            <xs:element minOccurs="0" name="ConstructionFinancing_CustomFieldTextValue14_Item6" type="xs:string"/>
            <xs:element minOccurs="0" name="ConstructionFinancing_CustomFieldTextValue14_Item7" type="xs:string"/>
            <xs:element minOccurs="0" name="ConstructionFinancing_CustomFieldTextValue14_Item8" type="xs:string"/>
            <xs:element minOccurs="0" name="ConstructionFinancing_CustomFieldTextValue14_Item9" type="xs:string"/>
            <xs:element minOccurs="0" name="ConstructionFinancing_CustomFieldTextValue14_Item10" type="xs:string"/>
            <xs:element minOccurs="0" name="ConstructionFinancing_CustomFieldTextValue15_Item1" type="xs:string"/>
            <xs:element minOccurs="0" name="ConstructionFinancing_CustomFieldTextValue15_Item2" type="xs:string"/>
            <xs:element minOccurs="0" name="ConstructionFinancing_CustomFieldTextValue15_Item3" type="xs:string"/>
            <xs:element minOccurs="0" name="ConstructionFinancing_CustomFieldTextValue15_Item4" type="xs:string"/>
            <xs:element minOccurs="0" name="ConstructionFinancing_CustomFieldTextValue15_Item5" type="xs:string"/>
            <xs:element minOccurs="0" name="ConstructionFinancing_CustomFieldTextValue15_Item6" type="xs:string"/>
            <xs:element minOccurs="0" name="ConstructionFinancing_CustomFieldTextValue15_Item7" type="xs:string"/>
            <xs:element minOccurs="0" name="ConstructionFinancing_CustomFieldTextValue15_Item8" type="xs:string"/>
            <xs:element minOccurs="0" name="ConstructionFinancing_CustomFieldTextValue15_Item9" type="xs:string"/>
            <xs:element minOccurs="0" name="ConstructionFinancing_CustomFieldTextValue15_Item10" type="xs:string"/>
            <xs:element minOccurs="0" name="ConstructionFinancing_CustomFieldTextValue2_Item1" type="xs:string"/>
            <xs:element minOccurs="0" name="ConstructionFinancing_CustomFieldTextValue2_Item2" type="xs:string"/>
            <xs:element minOccurs="0" name="ConstructionFinancing_CustomFieldTextValue2_Item3" type="xs:string"/>
            <xs:element minOccurs="0" name="ConstructionFinancing_CustomFieldTextValue2_Item4" type="xs:string"/>
            <xs:element minOccurs="0" name="ConstructionFinancing_CustomFieldTextValue2_Item5" type="xs:string"/>
            <xs:element minOccurs="0" name="ConstructionFinancing_CustomFieldTextValue2_Item6" type="xs:string"/>
            <xs:element minOccurs="0" name="ConstructionFinancing_CustomFieldTextValue2_Item7" type="xs:string"/>
            <xs:element minOccurs="0" name="ConstructionFinancing_CustomFieldTextValue2_Item8" type="xs:string"/>
            <xs:element minOccurs="0" name="ConstructionFinancing_CustomFieldTextValue2_Item9" type="xs:string"/>
            <xs:element minOccurs="0" name="ConstructionFinancing_CustomFieldTextValue2_Item10" type="xs:string"/>
            <xs:element minOccurs="0" name="ConstructionFinancing_CustomFieldTextValue3_Item1" type="xs:string"/>
            <xs:element minOccurs="0" name="ConstructionFinancing_CustomFieldTextValue3_Item2" type="xs:string"/>
            <xs:element minOccurs="0" name="ConstructionFinancing_CustomFieldTextValue3_Item3" type="xs:string"/>
            <xs:element minOccurs="0" name="ConstructionFinancing_CustomFieldTextValue3_Item4" type="xs:string"/>
            <xs:element minOccurs="0" name="ConstructionFinancing_CustomFieldTextValue3_Item5" type="xs:string"/>
            <xs:element minOccurs="0" name="ConstructionFinancing_CustomFieldTextValue3_Item6" type="xs:string"/>
            <xs:element minOccurs="0" name="ConstructionFinancing_CustomFieldTextValue3_Item7" type="xs:string"/>
            <xs:element minOccurs="0" name="ConstructionFinancing_CustomFieldTextValue3_Item8" type="xs:string"/>
            <xs:element minOccurs="0" name="ConstructionFinancing_CustomFieldTextValue3_Item9" type="xs:string"/>
            <xs:element minOccurs="0" name="ConstructionFinancing_CustomFieldTextValue3_Item10" type="xs:string"/>
            <xs:element minOccurs="0" name="ConstructionFinancing_CustomFieldTextValue4_Item1" type="xs:string"/>
            <xs:element minOccurs="0" name="ConstructionFinancing_CustomFieldTextValue4_Item2" type="xs:string"/>
            <xs:element minOccurs="0" name="ConstructionFinancing_CustomFieldTextValue4_Item3" type="xs:string"/>
            <xs:element minOccurs="0" name="ConstructionFinancing_CustomFieldTextValue4_Item4" type="xs:string"/>
            <xs:element minOccurs="0" name="ConstructionFinancing_CustomFieldTextValue4_Item5" type="xs:string"/>
            <xs:element minOccurs="0" name="ConstructionFinancing_CustomFieldTextValue4_Item6" type="xs:string"/>
            <xs:element minOccurs="0" name="ConstructionFinancing_CustomFieldTextValue4_Item7" type="xs:string"/>
            <xs:element minOccurs="0" name="ConstructionFinancing_CustomFieldTextValue4_Item8" type="xs:string"/>
            <xs:element minOccurs="0" name="ConstructionFinancing_CustomFieldTextValue4_Item9" type="xs:string"/>
            <xs:element minOccurs="0" name="ConstructionFinancing_CustomFieldTextValue4_Item10" type="xs:string"/>
            <xs:element minOccurs="0" name="ConstructionFinancing_CustomFieldTextValue5_Item1" type="xs:string"/>
            <xs:element minOccurs="0" name="ConstructionFinancing_CustomFieldTextValue5_Item2" type="xs:string"/>
            <xs:element minOccurs="0" name="ConstructionFinancing_CustomFieldTextValue5_Item3" type="xs:string"/>
            <xs:element minOccurs="0" name="ConstructionFinancing_CustomFieldTextValue5_Item4" type="xs:string"/>
            <xs:element minOccurs="0" name="ConstructionFinancing_CustomFieldTextValue5_Item5" type="xs:string"/>
            <xs:element minOccurs="0" name="ConstructionFinancing_CustomFieldTextValue5_Item6" type="xs:string"/>
            <xs:element minOccurs="0" name="ConstructionFinancing_CustomFieldTextValue5_Item7" type="xs:string"/>
            <xs:element minOccurs="0" name="ConstructionFinancing_CustomFieldTextValue5_Item8" type="xs:string"/>
            <xs:element minOccurs="0" name="ConstructionFinancing_CustomFieldTextValue5_Item9" type="xs:string"/>
            <xs:element minOccurs="0" name="ConstructionFinancing_CustomFieldTextValue5_Item10" type="xs:string"/>
            <xs:element minOccurs="0" name="ConstructionFinancing_CustomFieldTextValue6_Item1" type="xs:string"/>
            <xs:element minOccurs="0" name="ConstructionFinancing_CustomFieldTextValue6_Item2" type="xs:string"/>
            <xs:element minOccurs="0" name="ConstructionFinancing_CustomFieldTextValue6_Item3" type="xs:string"/>
            <xs:element minOccurs="0" name="ConstructionFinancing_CustomFieldTextValue6_Item4" type="xs:string"/>
            <xs:element minOccurs="0" name="ConstructionFinancing_CustomFieldTextValue6_Item5" type="xs:string"/>
            <xs:element minOccurs="0" name="ConstructionFinancing_CustomFieldTextValue6_Item6" type="xs:string"/>
            <xs:element minOccurs="0" name="ConstructionFinancing_CustomFieldTextValue6_Item7" type="xs:string"/>
            <xs:element minOccurs="0" name="ConstructionFinancing_CustomFieldTextValue6_Item8" type="xs:string"/>
            <xs:element minOccurs="0" name="ConstructionFinancing_CustomFieldTextValue6_Item9" type="xs:string"/>
            <xs:element minOccurs="0" name="ConstructionFinancing_CustomFieldTextValue6_Item10" type="xs:string"/>
            <xs:element minOccurs="0" name="ConstructionFinancing_CustomFieldTextValue7_Item1" type="xs:string"/>
            <xs:element minOccurs="0" name="ConstructionFinancing_CustomFieldTextValue7_Item2" type="xs:string"/>
            <xs:element minOccurs="0" name="ConstructionFinancing_CustomFieldTextValue7_Item3" type="xs:string"/>
            <xs:element minOccurs="0" name="ConstructionFinancing_CustomFieldTextValue7_Item4" type="xs:string"/>
            <xs:element minOccurs="0" name="ConstructionFinancing_CustomFieldTextValue7_Item5" type="xs:string"/>
            <xs:element minOccurs="0" name="ConstructionFinancing_CustomFieldTextValue7_Item6" type="xs:string"/>
            <xs:element minOccurs="0" name="ConstructionFinancing_CustomFieldTextValue7_Item7" type="xs:string"/>
            <xs:element minOccurs="0" name="ConstructionFinancing_CustomFieldTextValue7_Item8" type="xs:string"/>
            <xs:element minOccurs="0" name="ConstructionFinancing_CustomFieldTextValue7_Item9" type="xs:string"/>
            <xs:element minOccurs="0" name="ConstructionFinancing_CustomFieldTextValue7_Item10" type="xs:string"/>
            <xs:element minOccurs="0" name="ConstructionFinancing_CustomFieldTextValue8_Item1" type="xs:string"/>
            <xs:element minOccurs="0" name="ConstructionFinancing_CustomFieldTextValue8_Item2" type="xs:string"/>
            <xs:element minOccurs="0" name="ConstructionFinancing_CustomFieldTextValue8_Item3" type="xs:string"/>
            <xs:element minOccurs="0" name="ConstructionFinancing_CustomFieldTextValue8_Item4" type="xs:string"/>
            <xs:element minOccurs="0" name="ConstructionFinancing_CustomFieldTextValue8_Item5" type="xs:string"/>
            <xs:element minOccurs="0" name="ConstructionFinancing_CustomFieldTextValue8_Item6" type="xs:string"/>
            <xs:element minOccurs="0" name="ConstructionFinancing_CustomFieldTextValue8_Item7" type="xs:string"/>
            <xs:element minOccurs="0" name="ConstructionFinancing_CustomFieldTextValue8_Item8" type="xs:string"/>
            <xs:element minOccurs="0" name="ConstructionFinancing_CustomFieldTextValue8_Item9" type="xs:string"/>
            <xs:element minOccurs="0" name="ConstructionFinancing_CustomFieldTextValue8_Item10" type="xs:string"/>
            <xs:element minOccurs="0" name="ConstructionFinancing_CustomFieldTextValue9_Item1" type="xs:string"/>
            <xs:element minOccurs="0" name="ConstructionFinancing_CustomFieldTextValue9_Item2" type="xs:string"/>
            <xs:element minOccurs="0" name="ConstructionFinancing_CustomFieldTextValue9_Item3" type="xs:string"/>
            <xs:element minOccurs="0" name="ConstructionFinancing_CustomFieldTextValue9_Item4" type="xs:string"/>
            <xs:element minOccurs="0" name="ConstructionFinancing_CustomFieldTextValue9_Item5" type="xs:string"/>
            <xs:element minOccurs="0" name="ConstructionFinancing_CustomFieldTextValue9_Item6" type="xs:string"/>
            <xs:element minOccurs="0" name="ConstructionFinancing_CustomFieldTextValue9_Item7" type="xs:string"/>
            <xs:element minOccurs="0" name="ConstructionFinancing_CustomFieldTextValue9_Item8" type="xs:string"/>
            <xs:element minOccurs="0" name="ConstructionFinancing_CustomFieldTextValue9_Item9" type="xs:string"/>
            <xs:element minOccurs="0" name="ConstructionFinancing_CustomFieldTextValue9_Item10" type="xs:string"/>
            <xs:element minOccurs="0" name="ConstructionFinancing_FinanceType_FinanceType_Item1" type="xs:string"/>
            <xs:element minOccurs="0" name="ConstructionFinancing_FinanceType_FinanceType_Item2" type="xs:string"/>
            <xs:element minOccurs="0" name="ConstructionFinancing_FinanceType_FinanceType_Item3" type="xs:string"/>
            <xs:element minOccurs="0" name="ConstructionFinancing_FinanceType_FinanceType_Item4" type="xs:string"/>
            <xs:element minOccurs="0" name="ConstructionFinancing_FinanceType_FinanceType_Item5" type="xs:string"/>
            <xs:element minOccurs="0" name="ConstructionFinancing_FinanceType_FinanceType_Item6" type="xs:string"/>
            <xs:element minOccurs="0" name="ConstructionFinancing_FinanceType_FinanceType_Item7" type="xs:string"/>
            <xs:element minOccurs="0" name="ConstructionFinancing_FinanceType_FinanceType_Item8" type="xs:string"/>
            <xs:element minOccurs="0" name="ConstructionFinancing_FinanceType_FinanceType_Item9" type="xs:string"/>
            <xs:element minOccurs="0" name="ConstructionFinancing_FinanceType_FinanceType_Item10" type="xs:string"/>
            <xs:element minOccurs="0" name="ConstructionFinancing_FinancingSourceType_Type_Item1" type="xs:string"/>
            <xs:element minOccurs="0" name="ConstructionFinancing_FinancingSourceType_Type_Item2" type="xs:string"/>
            <xs:element minOccurs="0" name="ConstructionFinancing_FinancingSourceType_Type_Item3" type="xs:string"/>
            <xs:element minOccurs="0" name="ConstructionFinancing_FinancingSourceType_Type_Item4" type="xs:string"/>
            <xs:element minOccurs="0" name="ConstructionFinancing_FinancingSourceType_Type_Item5" type="xs:string"/>
            <xs:element minOccurs="0" name="ConstructionFinancing_FinancingSourceType_Type_Item6" type="xs:string"/>
            <xs:element minOccurs="0" name="ConstructionFinancing_FinancingSourceType_Type_Item7" type="xs:string"/>
            <xs:element minOccurs="0" name="ConstructionFinancing_FinancingSourceType_Type_Item8" type="xs:string"/>
            <xs:element minOccurs="0" name="ConstructionFinancing_FinancingSourceType_Type_Item9" type="xs:string"/>
            <xs:element minOccurs="0" name="ConstructionFinancing_FinancingSourceType_Type_Item10" type="xs:string"/>
            <xs:element minOccurs="0" name="ConstructionFinancing_InterestRate_Item1" type="xs:decimal"/>
            <xs:element minOccurs="0" name="ConstructionFinancing_InterestRate_Item2" type="xs:decimal"/>
            <xs:element minOccurs="0" name="ConstructionFinancing_InterestRate_Item3" type="xs:decimal"/>
            <xs:element minOccurs="0" name="ConstructionFinancing_InterestRate_Item4" type="xs:decimal"/>
            <xs:element minOccurs="0" name="ConstructionFinancing_InterestRate_Item5" type="xs:decimal"/>
            <xs:element minOccurs="0" name="ConstructionFinancing_InterestRate_Item6" type="xs:decimal"/>
            <xs:element minOccurs="0" name="ConstructionFinancing_InterestRate_Item7" type="xs:decimal"/>
            <xs:element minOccurs="0" name="ConstructionFinancing_InterestRate_Item8" type="xs:decimal"/>
            <xs:element minOccurs="0" name="ConstructionFinancing_InterestRate_Item9" type="xs:decimal"/>
            <xs:element minOccurs="0" name="ConstructionFinancing_InterestRate_Item10" type="xs:decimal"/>
            <xs:element minOccurs="0" name="ConstructionFinancing_LoanFee_x0025__Item1" type="xs:decimal"/>
            <xs:element minOccurs="0" name="ConstructionFinancing_LoanFee_x0025__Item2" type="xs:decimal"/>
            <xs:element minOccurs="0" name="ConstructionFinancing_LoanFee_x0025__Item3" type="xs:decimal"/>
            <xs:element minOccurs="0" name="ConstructionFinancing_LoanFee_x0025__Item4" type="xs:decimal"/>
            <xs:element minOccurs="0" name="ConstructionFinancing_LoanFee_x0025__Item5" type="xs:decimal"/>
            <xs:element minOccurs="0" name="ConstructionFinancing_LoanFee_x0025__Item6" type="xs:decimal"/>
            <xs:element minOccurs="0" name="ConstructionFinancing_LoanFee_x0025__Item7" type="xs:decimal"/>
            <xs:element minOccurs="0" name="ConstructionFinancing_LoanFee_x0025__Item8" type="xs:decimal"/>
            <xs:element minOccurs="0" name="ConstructionFinancing_LoanFee_x0025__Item9" type="xs:decimal"/>
            <xs:element minOccurs="0" name="ConstructionFinancing_LoanFee_x0025__Item10" type="xs:decimal"/>
            <xs:element minOccurs="0" name="ConstructionFinancing_ProviderName_Item1" type="xs:string"/>
            <xs:element minOccurs="0" name="ConstructionFinancing_ProviderName_Item2" type="xs:string"/>
            <xs:element minOccurs="0" name="ConstructionFinancing_ProviderName_Item3" type="xs:string"/>
            <xs:element minOccurs="0" name="ConstructionFinancing_ProviderName_Item4" type="xs:string"/>
            <xs:element minOccurs="0" name="ConstructionFinancing_ProviderName_Item5" type="xs:string"/>
            <xs:element minOccurs="0" name="ConstructionFinancing_ProviderName_Item6" type="xs:string"/>
            <xs:element minOccurs="0" name="ConstructionFinancing_ProviderName_Item7" type="xs:string"/>
            <xs:element minOccurs="0" name="ConstructionFinancing_ProviderName_Item8" type="xs:string"/>
            <xs:element minOccurs="0" name="ConstructionFinancing_ProviderName_Item9" type="xs:string"/>
            <xs:element minOccurs="0" name="ConstructionFinancing_ProviderName_Item10" type="xs:string"/>
            <xs:element minOccurs="0" name="Contractor_ActualDollarsSpent_Item1" type="xs:decimal"/>
            <xs:element minOccurs="0" name="Contractor_ActualDollarsSpent_Item2" type="xs:decimal"/>
            <xs:element minOccurs="0" name="Contractor_ActualDollarsSpent_Item3" type="xs:decimal"/>
            <xs:element minOccurs="0" name="Contractor_ActualDollarsSpent_Item4" type="xs:decimal"/>
            <xs:element minOccurs="0" name="Contractor_ActualDollarsSpent_Item5" type="xs:decimal"/>
            <xs:element minOccurs="0" name="Contractor_ActualDollarsSpent_Item6" type="xs:decimal"/>
            <xs:element minOccurs="0" name="Contractor_ActualDollarsSpent_Item7" type="xs:decimal"/>
            <xs:element minOccurs="0" name="Contractor_ActualDollarsSpent_Item8" type="xs:decimal"/>
            <xs:element minOccurs="0" name="Contractor_ActualDollarsSpent_Item9" type="xs:decimal"/>
            <xs:element minOccurs="0" name="Contractor_ActualDollarsSpent_Item10" type="xs:decimal"/>
            <xs:element minOccurs="0" name="Contractor_ActualHoursWorked_Item1" type="xs:int"/>
            <xs:element minOccurs="0" name="Contractor_ActualHoursWorked_Item2" type="xs:int"/>
            <xs:element minOccurs="0" name="Contractor_ActualHoursWorked_Item3" type="xs:int"/>
            <xs:element minOccurs="0" name="Contractor_ActualHoursWorked_Item4" type="xs:int"/>
            <xs:element minOccurs="0" name="Contractor_ActualHoursWorked_Item5" type="xs:int"/>
            <xs:element minOccurs="0" name="Contractor_ActualHoursWorked_Item6" type="xs:int"/>
            <xs:element minOccurs="0" name="Contractor_ActualHoursWorked_Item7" type="xs:int"/>
            <xs:element minOccurs="0" name="Contractor_ActualHoursWorked_Item8" type="xs:int"/>
            <xs:element minOccurs="0" name="Contractor_ActualHoursWorked_Item9" type="xs:int"/>
            <xs:element minOccurs="0" name="Contractor_ActualHoursWorked_Item10" type="xs:int"/>
            <xs:element minOccurs="0" name="Contractor_ActualPercentOfHoursWorked_Item1" type="xs:decimal"/>
            <xs:element minOccurs="0" name="Contractor_ActualPercentOfHoursWorked_Item2" type="xs:decimal"/>
            <xs:element minOccurs="0" name="Contractor_ActualPercentOfHoursWorked_Item3" type="xs:decimal"/>
            <xs:element minOccurs="0" name="Contractor_ActualPercentOfHoursWorked_Item4" type="xs:decimal"/>
            <xs:element minOccurs="0" name="Contractor_ActualPercentOfHoursWorked_Item5" type="xs:decimal"/>
            <xs:element minOccurs="0" name="Contractor_ActualPercentOfHoursWorked_Item6" type="xs:decimal"/>
            <xs:element minOccurs="0" name="Contractor_ActualPercentOfHoursWorked_Item7" type="xs:decimal"/>
            <xs:element minOccurs="0" name="Contractor_ActualPercentOfHoursWorked_Item8" type="xs:decimal"/>
            <xs:element minOccurs="0" name="Contractor_ActualPercentOfHoursWorked_Item9" type="xs:decimal"/>
            <xs:element minOccurs="0" name="Contractor_ActualPercentOfHoursWorked_Item10" type="xs:decimal"/>
            <xs:element minOccurs="0" name="Contractor_CapacityType_Description_Item1" type="xs:string"/>
            <xs:element minOccurs="0" name="Contractor_CapacityType_Description_Item2" type="xs:string"/>
            <xs:element minOccurs="0" name="Contractor_CapacityType_Description_Item3" type="xs:string"/>
            <xs:element minOccurs="0" name="Contractor_CapacityType_Description_Item4" type="xs:string"/>
            <xs:element minOccurs="0" name="Contractor_CapacityType_Description_Item5" type="xs:string"/>
            <xs:element minOccurs="0" name="Contractor_CapacityType_Description_Item6" type="xs:string"/>
            <xs:element minOccurs="0" name="Contractor_CapacityType_Description_Item7" type="xs:string"/>
            <xs:element minOccurs="0" name="Contractor_CapacityType_Description_Item8" type="xs:string"/>
            <xs:element minOccurs="0" name="Contractor_CapacityType_Description_Item9" type="xs:string"/>
            <xs:element minOccurs="0" name="Contractor_CapacityType_Description_Item10" type="xs:string"/>
            <xs:element minOccurs="0" name="Contractor_ContractedDollars_Item1" type="xs:decimal"/>
            <xs:element minOccurs="0" name="Contractor_ContractedDollars_Item2" type="xs:decimal"/>
            <xs:element minOccurs="0" name="Contractor_ContractedDollars_Item3" type="xs:decimal"/>
            <xs:element minOccurs="0" name="Contractor_ContractedDollars_Item4" type="xs:decimal"/>
            <xs:element minOccurs="0" name="Contractor_ContractedDollars_Item5" type="xs:decimal"/>
            <xs:element minOccurs="0" name="Contractor_ContractedDollars_Item6" type="xs:decimal"/>
            <xs:element minOccurs="0" name="Contractor_ContractedDollars_Item7" type="xs:decimal"/>
            <xs:element minOccurs="0" name="Contractor_ContractedDollars_Item8" type="xs:decimal"/>
            <xs:element minOccurs="0" name="Contractor_ContractedDollars_Item9" type="xs:decimal"/>
            <xs:element minOccurs="0" name="Contractor_ContractedDollars_Item10" type="xs:decimal"/>
            <xs:element minOccurs="0" name="Contractor_CustomFieldBitValue1_Item1" type="xs:boolean"/>
            <xs:element minOccurs="0" name="Contractor_CustomFieldBitValue1_Item2" type="xs:boolean"/>
            <xs:element minOccurs="0" name="Contractor_CustomFieldBitValue1_Item3" type="xs:boolean"/>
            <xs:element minOccurs="0" name="Contractor_CustomFieldBitValue1_Item4" type="xs:boolean"/>
            <xs:element minOccurs="0" name="Contractor_CustomFieldBitValue1_Item5" type="xs:boolean"/>
            <xs:element minOccurs="0" name="Contractor_CustomFieldBitValue1_Item6" type="xs:boolean"/>
            <xs:element minOccurs="0" name="Contractor_CustomFieldBitValue1_Item7" type="xs:boolean"/>
            <xs:element minOccurs="0" name="Contractor_CustomFieldBitValue1_Item8" type="xs:boolean"/>
            <xs:element minOccurs="0" name="Contractor_CustomFieldBitValue1_Item9" type="xs:boolean"/>
            <xs:element minOccurs="0" name="Contractor_CustomFieldBitValue1_Item10" type="xs:boolean"/>
            <xs:element minOccurs="0" name="Contractor_CustomFieldBitValue2_Item1" type="xs:boolean"/>
            <xs:element minOccurs="0" name="Contractor_CustomFieldBitValue2_Item2" type="xs:boolean"/>
            <xs:element minOccurs="0" name="Contractor_CustomFieldBitValue2_Item3" type="xs:boolean"/>
            <xs:element minOccurs="0" name="Contractor_CustomFieldBitValue2_Item4" type="xs:boolean"/>
            <xs:element minOccurs="0" name="Contractor_CustomFieldBitValue2_Item5" type="xs:boolean"/>
            <xs:element minOccurs="0" name="Contractor_CustomFieldBitValue2_Item6" type="xs:boolean"/>
            <xs:element minOccurs="0" name="Contractor_CustomFieldBitValue2_Item7" type="xs:boolean"/>
            <xs:element minOccurs="0" name="Contractor_CustomFieldBitValue2_Item8" type="xs:boolean"/>
            <xs:element minOccurs="0" name="Contractor_CustomFieldBitValue2_Item9" type="xs:boolean"/>
            <xs:element minOccurs="0" name="Contractor_CustomFieldBitValue2_Item10" type="xs:boolean"/>
            <xs:element minOccurs="0" name="Contractor_CustomFieldBitValue3_Item1" type="xs:boolean"/>
            <xs:element minOccurs="0" name="Contractor_CustomFieldBitValue3_Item2" type="xs:boolean"/>
            <xs:element minOccurs="0" name="Contractor_CustomFieldBitValue3_Item3" type="xs:boolean"/>
            <xs:element minOccurs="0" name="Contractor_CustomFieldBitValue3_Item4" type="xs:boolean"/>
            <xs:element minOccurs="0" name="Contractor_CustomFieldBitValue3_Item5" type="xs:boolean"/>
            <xs:element minOccurs="0" name="Contractor_CustomFieldBitValue3_Item6" type="xs:boolean"/>
            <xs:element minOccurs="0" name="Contractor_CustomFieldBitValue3_Item7" type="xs:boolean"/>
            <xs:element minOccurs="0" name="Contractor_CustomFieldBitValue3_Item8" type="xs:boolean"/>
            <xs:element minOccurs="0" name="Contractor_CustomFieldBitValue3_Item9" type="xs:boolean"/>
            <xs:element minOccurs="0" name="Contractor_CustomFieldBitValue3_Item10" type="xs:boolean"/>
            <xs:element minOccurs="0" name="Contractor_CustomFieldBitValue4_Item1" type="xs:boolean"/>
            <xs:element minOccurs="0" name="Contractor_CustomFieldBitValue4_Item2" type="xs:boolean"/>
            <xs:element minOccurs="0" name="Contractor_CustomFieldBitValue4_Item3" type="xs:boolean"/>
            <xs:element minOccurs="0" name="Contractor_CustomFieldBitValue4_Item4" type="xs:boolean"/>
            <xs:element minOccurs="0" name="Contractor_CustomFieldBitValue4_Item5" type="xs:boolean"/>
            <xs:element minOccurs="0" name="Contractor_CustomFieldBitValue4_Item6" type="xs:boolean"/>
            <xs:element minOccurs="0" name="Contractor_CustomFieldBitValue4_Item7" type="xs:boolean"/>
            <xs:element minOccurs="0" name="Contractor_CustomFieldBitValue4_Item8" type="xs:boolean"/>
            <xs:element minOccurs="0" name="Contractor_CustomFieldBitValue4_Item9" type="xs:boolean"/>
            <xs:element minOccurs="0" name="Contractor_CustomFieldBitValue4_Item10" type="xs:boolean"/>
            <xs:element minOccurs="0" name="Contractor_CustomFieldBitValue5_Item1" type="xs:boolean"/>
            <xs:element minOccurs="0" name="Contractor_CustomFieldBitValue5_Item2" type="xs:boolean"/>
            <xs:element minOccurs="0" name="Contractor_CustomFieldBitValue5_Item3" type="xs:boolean"/>
            <xs:element minOccurs="0" name="Contractor_CustomFieldBitValue5_Item4" type="xs:boolean"/>
            <xs:element minOccurs="0" name="Contractor_CustomFieldBitValue5_Item5" type="xs:boolean"/>
            <xs:element minOccurs="0" name="Contractor_CustomFieldBitValue5_Item6" type="xs:boolean"/>
            <xs:element minOccurs="0" name="Contractor_CustomFieldBitValue5_Item7" type="xs:boolean"/>
            <xs:element minOccurs="0" name="Contractor_CustomFieldBitValue5_Item8" type="xs:boolean"/>
            <xs:element minOccurs="0" name="Contractor_CustomFieldBitValue5_Item9" type="xs:boolean"/>
            <xs:element minOccurs="0" name="Contractor_CustomFieldBitValue5_Item10" type="xs:boolean"/>
            <xs:element minOccurs="0" name="Contractor_CustomFieldDateValue1_Item1" type="xs:date"/>
            <xs:element minOccurs="0" name="Contractor_CustomFieldDateValue1_Item2" type="xs:date"/>
            <xs:element minOccurs="0" name="Contractor_CustomFieldDateValue1_Item3" type="xs:date"/>
            <xs:element minOccurs="0" name="Contractor_CustomFieldDateValue1_Item4" type="xs:date"/>
            <xs:element minOccurs="0" name="Contractor_CustomFieldDateValue1_Item5" type="xs:date"/>
            <xs:element minOccurs="0" name="Contractor_CustomFieldDateValue1_Item6" type="xs:date"/>
            <xs:element minOccurs="0" name="Contractor_CustomFieldDateValue1_Item7" type="xs:date"/>
            <xs:element minOccurs="0" name="Contractor_CustomFieldDateValue1_Item8" type="xs:date"/>
            <xs:element minOccurs="0" name="Contractor_CustomFieldDateValue1_Item9" type="xs:date"/>
            <xs:element minOccurs="0" name="Contractor_CustomFieldDateValue1_Item10" type="xs:date"/>
            <xs:element minOccurs="0" name="Contractor_CustomFieldDateValue2_Item1" type="xs:date"/>
            <xs:element minOccurs="0" name="Contractor_CustomFieldDateValue2_Item2" type="xs:date"/>
            <xs:element minOccurs="0" name="Contractor_CustomFieldDateValue2_Item3" type="xs:date"/>
            <xs:element minOccurs="0" name="Contractor_CustomFieldDateValue2_Item4" type="xs:date"/>
            <xs:element minOccurs="0" name="Contractor_CustomFieldDateValue2_Item5" type="xs:date"/>
            <xs:element minOccurs="0" name="Contractor_CustomFieldDateValue2_Item6" type="xs:date"/>
            <xs:element minOccurs="0" name="Contractor_CustomFieldDateValue2_Item7" type="xs:date"/>
            <xs:element minOccurs="0" name="Contractor_CustomFieldDateValue2_Item8" type="xs:date"/>
            <xs:element minOccurs="0" name="Contractor_CustomFieldDateValue2_Item9" type="xs:date"/>
            <xs:element minOccurs="0" name="Contractor_CustomFieldDateValue2_Item10" type="xs:date"/>
            <xs:element minOccurs="0" name="Contractor_CustomFieldDateValue3_Item1" type="xs:date"/>
            <xs:element minOccurs="0" name="Contractor_CustomFieldDateValue3_Item2" type="xs:date"/>
            <xs:element minOccurs="0" name="Contractor_CustomFieldDateValue3_Item3" type="xs:date"/>
            <xs:element minOccurs="0" name="Contractor_CustomFieldDateValue3_Item4" type="xs:date"/>
            <xs:element minOccurs="0" name="Contractor_CustomFieldDateValue3_Item5" type="xs:date"/>
            <xs:element minOccurs="0" name="Contractor_CustomFieldDateValue3_Item6" type="xs:date"/>
            <xs:element minOccurs="0" name="Contractor_CustomFieldDateValue3_Item7" type="xs:date"/>
            <xs:element minOccurs="0" name="Contractor_CustomFieldDateValue3_Item8" type="xs:date"/>
            <xs:element minOccurs="0" name="Contractor_CustomFieldDateValue3_Item9" type="xs:date"/>
            <xs:element minOccurs="0" name="Contractor_CustomFieldDateValue3_Item10" type="xs:date"/>
            <xs:element minOccurs="0" name="Contractor_CustomFieldDateValue4_Item1" type="xs:date"/>
            <xs:element minOccurs="0" name="Contractor_CustomFieldDateValue4_Item2" type="xs:date"/>
            <xs:element minOccurs="0" name="Contractor_CustomFieldDateValue4_Item3" type="xs:date"/>
            <xs:element minOccurs="0" name="Contractor_CustomFieldDateValue4_Item4" type="xs:date"/>
            <xs:element minOccurs="0" name="Contractor_CustomFieldDateValue4_Item5" type="xs:date"/>
            <xs:element minOccurs="0" name="Contractor_CustomFieldDateValue4_Item6" type="xs:date"/>
            <xs:element minOccurs="0" name="Contractor_CustomFieldDateValue4_Item7" type="xs:date"/>
            <xs:element minOccurs="0" name="Contractor_CustomFieldDateValue4_Item8" type="xs:date"/>
            <xs:element minOccurs="0" name="Contractor_CustomFieldDateValue4_Item9" type="xs:date"/>
            <xs:element minOccurs="0" name="Contractor_CustomFieldDateValue4_Item10" type="xs:date"/>
            <xs:element minOccurs="0" name="Contractor_CustomFieldDateValue5_Item1" type="xs:date"/>
            <xs:element minOccurs="0" name="Contractor_CustomFieldDateValue5_Item2" type="xs:date"/>
            <xs:element minOccurs="0" name="Contractor_CustomFieldDateValue5_Item3" type="xs:date"/>
            <xs:element minOccurs="0" name="Contractor_CustomFieldDateValue5_Item4" type="xs:date"/>
            <xs:element minOccurs="0" name="Contractor_CustomFieldDateValue5_Item5" type="xs:date"/>
            <xs:element minOccurs="0" name="Contractor_CustomFieldDateValue5_Item6" type="xs:date"/>
            <xs:element minOccurs="0" name="Contractor_CustomFieldDateValue5_Item7" type="xs:date"/>
            <xs:element minOccurs="0" name="Contractor_CustomFieldDateValue5_Item8" type="xs:date"/>
            <xs:element minOccurs="0" name="Contractor_CustomFieldDateValue5_Item9" type="xs:date"/>
            <xs:element minOccurs="0" name="Contractor_CustomFieldDateValue5_Item10" type="xs:date"/>
            <xs:element minOccurs="0" name="Contractor_CustomFieldDecimalValue1_Item1" type="xs:decimal"/>
            <xs:element minOccurs="0" name="Contractor_CustomFieldDecimalValue1_Item2" type="xs:decimal"/>
            <xs:element minOccurs="0" name="Contractor_CustomFieldDecimalValue1_Item3" type="xs:decimal"/>
            <xs:element minOccurs="0" name="Contractor_CustomFieldDecimalValue1_Item4" type="xs:decimal"/>
            <xs:element minOccurs="0" name="Contractor_CustomFieldDecimalValue1_Item5" type="xs:decimal"/>
            <xs:element minOccurs="0" name="Contractor_CustomFieldDecimalValue1_Item6" type="xs:decimal"/>
            <xs:element minOccurs="0" name="Contractor_CustomFieldDecimalValue1_Item7" type="xs:decimal"/>
            <xs:element minOccurs="0" name="Contractor_CustomFieldDecimalValue1_Item8" type="xs:decimal"/>
            <xs:element minOccurs="0" name="Contractor_CustomFieldDecimalValue1_Item9" type="xs:decimal"/>
            <xs:element minOccurs="0" name="Contractor_CustomFieldDecimalValue1_Item10" type="xs:decimal"/>
            <xs:element minOccurs="0" name="Contractor_CustomFieldDecimalValue2_Item1" type="xs:decimal"/>
            <xs:element minOccurs="0" name="Contractor_CustomFieldDecimalValue2_Item2" type="xs:decimal"/>
            <xs:element minOccurs="0" name="Contractor_CustomFieldDecimalValue2_Item3" type="xs:decimal"/>
            <xs:element minOccurs="0" name="Contractor_CustomFieldDecimalValue2_Item4" type="xs:decimal"/>
            <xs:element minOccurs="0" name="Contractor_CustomFieldDecimalValue2_Item5" type="xs:decimal"/>
            <xs:element minOccurs="0" name="Contractor_CustomFieldDecimalValue2_Item6" type="xs:decimal"/>
            <xs:element minOccurs="0" name="Contractor_CustomFieldDecimalValue2_Item7" type="xs:decimal"/>
            <xs:element minOccurs="0" name="Contractor_CustomFieldDecimalValue2_Item8" type="xs:decimal"/>
            <xs:element minOccurs="0" name="Contractor_CustomFieldDecimalValue2_Item9" type="xs:decimal"/>
            <xs:element minOccurs="0" name="Contractor_CustomFieldDecimalValue2_Item10" type="xs:decimal"/>
            <xs:element minOccurs="0" name="Contractor_CustomFieldDecimalValue3_Item1" type="xs:decimal"/>
            <xs:element minOccurs="0" name="Contractor_CustomFieldDecimalValue3_Item2" type="xs:decimal"/>
            <xs:element minOccurs="0" name="Contractor_CustomFieldDecimalValue3_Item3" type="xs:decimal"/>
            <xs:element minOccurs="0" name="Contractor_CustomFieldDecimalValue3_Item4" type="xs:decimal"/>
            <xs:element minOccurs="0" name="Contractor_CustomFieldDecimalValue3_Item5" type="xs:decimal"/>
            <xs:element minOccurs="0" name="Contractor_CustomFieldDecimalValue3_Item6" type="xs:decimal"/>
            <xs:element minOccurs="0" name="Contractor_CustomFieldDecimalValue3_Item7" type="xs:decimal"/>
            <xs:element minOccurs="0" name="Contractor_CustomFieldDecimalValue3_Item8" type="xs:decimal"/>
            <xs:element minOccurs="0" name="Contractor_CustomFieldDecimalValue3_Item9" type="xs:decimal"/>
            <xs:element minOccurs="0" name="Contractor_CustomFieldDecimalValue3_Item10" type="xs:decimal"/>
            <xs:element minOccurs="0" name="Contractor_CustomFieldDecimalValue4_Item1" type="xs:decimal"/>
            <xs:element minOccurs="0" name="Contractor_CustomFieldDecimalValue4_Item2" type="xs:decimal"/>
            <xs:element minOccurs="0" name="Contractor_CustomFieldDecimalValue4_Item3" type="xs:decimal"/>
            <xs:element minOccurs="0" name="Contractor_CustomFieldDecimalValue4_Item4" type="xs:decimal"/>
            <xs:element minOccurs="0" name="Contractor_CustomFieldDecimalValue4_Item5" type="xs:decimal"/>
            <xs:element minOccurs="0" name="Contractor_CustomFieldDecimalValue4_Item6" type="xs:decimal"/>
            <xs:element minOccurs="0" name="Contractor_CustomFieldDecimalValue4_Item7" type="xs:decimal"/>
            <xs:element minOccurs="0" name="Contractor_CustomFieldDecimalValue4_Item8" type="xs:decimal"/>
            <xs:element minOccurs="0" name="Contractor_CustomFieldDecimalValue4_Item9" type="xs:decimal"/>
            <xs:element minOccurs="0" name="Contractor_CustomFieldDecimalValue4_Item10" type="xs:decimal"/>
            <xs:element minOccurs="0" name="Contractor_CustomFieldDecimalValue5_Item1" type="xs:decimal"/>
            <xs:element minOccurs="0" name="Contractor_CustomFieldDecimalValue5_Item2" type="xs:decimal"/>
            <xs:element minOccurs="0" name="Contractor_CustomFieldDecimalValue5_Item3" type="xs:decimal"/>
            <xs:element minOccurs="0" name="Contractor_CustomFieldDecimalValue5_Item4" type="xs:decimal"/>
            <xs:element minOccurs="0" name="Contractor_CustomFieldDecimalValue5_Item5" type="xs:decimal"/>
            <xs:element minOccurs="0" name="Contractor_CustomFieldDecimalValue5_Item6" type="xs:decimal"/>
            <xs:element minOccurs="0" name="Contractor_CustomFieldDecimalValue5_Item7" type="xs:decimal"/>
            <xs:element minOccurs="0" name="Contractor_CustomFieldDecimalValue5_Item8" type="xs:decimal"/>
            <xs:element minOccurs="0" name="Contractor_CustomFieldDecimalValue5_Item9" type="xs:decimal"/>
            <xs:element minOccurs="0" name="Contractor_CustomFieldDecimalValue5_Item10" type="xs:decimal"/>
            <xs:element minOccurs="0" name="Contractor_CustomFieldNumericValue1_Item1" type="xs:decimal"/>
            <xs:element minOccurs="0" name="Contractor_CustomFieldNumericValue1_Item2" type="xs:decimal"/>
            <xs:element minOccurs="0" name="Contractor_CustomFieldNumericValue1_Item3" type="xs:decimal"/>
            <xs:element minOccurs="0" name="Contractor_CustomFieldNumericValue1_Item4" type="xs:decimal"/>
            <xs:element minOccurs="0" name="Contractor_CustomFieldNumericValue1_Item5" type="xs:decimal"/>
            <xs:element minOccurs="0" name="Contractor_CustomFieldNumericValue1_Item6" type="xs:decimal"/>
            <xs:element minOccurs="0" name="Contractor_CustomFieldNumericValue1_Item7" type="xs:decimal"/>
            <xs:element minOccurs="0" name="Contractor_CustomFieldNumericValue1_Item8" type="xs:decimal"/>
            <xs:element minOccurs="0" name="Contractor_CustomFieldNumericValue1_Item9" type="xs:decimal"/>
            <xs:element minOccurs="0" name="Contractor_CustomFieldNumericValue1_Item10" type="xs:decimal"/>
            <xs:element minOccurs="0" name="Contractor_CustomFieldNumericValue2_Item1" type="xs:decimal"/>
            <xs:element minOccurs="0" name="Contractor_CustomFieldNumericValue2_Item2" type="xs:decimal"/>
            <xs:element minOccurs="0" name="Contractor_CustomFieldNumericValue2_Item3" type="xs:decimal"/>
            <xs:element minOccurs="0" name="Contractor_CustomFieldNumericValue2_Item4" type="xs:decimal"/>
            <xs:element minOccurs="0" name="Contractor_CustomFieldNumericValue2_Item5" type="xs:decimal"/>
            <xs:element minOccurs="0" name="Contractor_CustomFieldNumericValue2_Item6" type="xs:decimal"/>
            <xs:element minOccurs="0" name="Contractor_CustomFieldNumericValue2_Item7" type="xs:decimal"/>
            <xs:element minOccurs="0" name="Contractor_CustomFieldNumericValue2_Item8" type="xs:decimal"/>
            <xs:element minOccurs="0" name="Contractor_CustomFieldNumericValue2_Item9" type="xs:decimal"/>
            <xs:element minOccurs="0" name="Contractor_CustomFieldNumericValue2_Item10" type="xs:decimal"/>
            <xs:element minOccurs="0" name="Contractor_CustomFieldNumericValue3_Item1" type="xs:decimal"/>
            <xs:element minOccurs="0" name="Contractor_CustomFieldNumericValue3_Item2" type="xs:decimal"/>
            <xs:element minOccurs="0" name="Contractor_CustomFieldNumericValue3_Item3" type="xs:decimal"/>
            <xs:element minOccurs="0" name="Contractor_CustomFieldNumericValue3_Item4" type="xs:decimal"/>
            <xs:element minOccurs="0" name="Contractor_CustomFieldNumericValue3_Item5" type="xs:decimal"/>
            <xs:element minOccurs="0" name="Contractor_CustomFieldNumericValue3_Item6" type="xs:decimal"/>
            <xs:element minOccurs="0" name="Contractor_CustomFieldNumericValue3_Item7" type="xs:decimal"/>
            <xs:element minOccurs="0" name="Contractor_CustomFieldNumericValue3_Item8" type="xs:decimal"/>
            <xs:element minOccurs="0" name="Contractor_CustomFieldNumericValue3_Item9" type="xs:decimal"/>
            <xs:element minOccurs="0" name="Contractor_CustomFieldNumericValue3_Item10" type="xs:decimal"/>
            <xs:element minOccurs="0" name="Contractor_CustomFieldNumericValue4_Item1" type="xs:decimal"/>
            <xs:element minOccurs="0" name="Contractor_CustomFieldNumericValue4_Item2" type="xs:decimal"/>
            <xs:element minOccurs="0" name="Contractor_CustomFieldNumericValue4_Item3" type="xs:decimal"/>
            <xs:element minOccurs="0" name="Contractor_CustomFieldNumericValue4_Item4" type="xs:decimal"/>
            <xs:element minOccurs="0" name="Contractor_CustomFieldNumericValue4_Item5" type="xs:decimal"/>
            <xs:element minOccurs="0" name="Contractor_CustomFieldNumericValue4_Item6" type="xs:decimal"/>
            <xs:element minOccurs="0" name="Contractor_CustomFieldNumericValue4_Item7" type="xs:decimal"/>
            <xs:element minOccurs="0" name="Contractor_CustomFieldNumericValue4_Item8" type="xs:decimal"/>
            <xs:element minOccurs="0" name="Contractor_CustomFieldNumericValue4_Item9" type="xs:decimal"/>
            <xs:element minOccurs="0" name="Contractor_CustomFieldNumericValue4_Item10" type="xs:decimal"/>
            <xs:element minOccurs="0" name="Contractor_CustomFieldNumericValue5_Item1" type="xs:decimal"/>
            <xs:element minOccurs="0" name="Contractor_CustomFieldNumericValue5_Item2" type="xs:decimal"/>
            <xs:element minOccurs="0" name="Contractor_CustomFieldNumericValue5_Item3" type="xs:decimal"/>
            <xs:element minOccurs="0" name="Contractor_CustomFieldNumericValue5_Item4" type="xs:decimal"/>
            <xs:element minOccurs="0" name="Contractor_CustomFieldNumericValue5_Item5" type="xs:decimal"/>
            <xs:element minOccurs="0" name="Contractor_CustomFieldNumericValue5_Item6" type="xs:decimal"/>
            <xs:element minOccurs="0" name="Contractor_CustomFieldNumericValue5_Item7" type="xs:decimal"/>
            <xs:element minOccurs="0" name="Contractor_CustomFieldNumericValue5_Item8" type="xs:decimal"/>
            <xs:element minOccurs="0" name="Contractor_CustomFieldNumericValue5_Item9" type="xs:decimal"/>
            <xs:element minOccurs="0" name="Contractor_CustomFieldNumericValue5_Item10" type="xs:decimal"/>
            <xs:element minOccurs="0" name="Contractor_CustomFieldTextValue1_Item1" type="xs:string"/>
            <xs:element minOccurs="0" name="Contractor_CustomFieldTextValue1_Item2" type="xs:string"/>
            <xs:element minOccurs="0" name="Contractor_CustomFieldTextValue1_Item3" type="xs:string"/>
            <xs:element minOccurs="0" name="Contractor_CustomFieldTextValue1_Item4" type="xs:string"/>
            <xs:element minOccurs="0" name="Contractor_CustomFieldTextValue1_Item5" type="xs:string"/>
            <xs:element minOccurs="0" name="Contractor_CustomFieldTextValue1_Item6" type="xs:string"/>
            <xs:element minOccurs="0" name="Contractor_CustomFieldTextValue1_Item7" type="xs:string"/>
            <xs:element minOccurs="0" name="Contractor_CustomFieldTextValue1_Item8" type="xs:string"/>
            <xs:element minOccurs="0" name="Contractor_CustomFieldTextValue1_Item9" type="xs:string"/>
            <xs:element minOccurs="0" name="Contractor_CustomFieldTextValue1_Item10" type="xs:string"/>
            <xs:element minOccurs="0" name="Contractor_CustomFieldTextValue10_Item1" type="xs:string"/>
            <xs:element minOccurs="0" name="Contractor_CustomFieldTextValue10_Item2" type="xs:string"/>
            <xs:element minOccurs="0" name="Contractor_CustomFieldTextValue10_Item3" type="xs:string"/>
            <xs:element minOccurs="0" name="Contractor_CustomFieldTextValue10_Item4" type="xs:string"/>
            <xs:element minOccurs="0" name="Contractor_CustomFieldTextValue10_Item5" type="xs:string"/>
            <xs:element minOccurs="0" name="Contractor_CustomFieldTextValue10_Item6" type="xs:string"/>
            <xs:element minOccurs="0" name="Contractor_CustomFieldTextValue10_Item7" type="xs:string"/>
            <xs:element minOccurs="0" name="Contractor_CustomFieldTextValue10_Item8" type="xs:string"/>
            <xs:element minOccurs="0" name="Contractor_CustomFieldTextValue10_Item9" type="xs:string"/>
            <xs:element minOccurs="0" name="Contractor_CustomFieldTextValue10_Item10" type="xs:string"/>
            <xs:element minOccurs="0" name="Contractor_CustomFieldTextValue11_Item1" type="xs:string"/>
            <xs:element minOccurs="0" name="Contractor_CustomFieldTextValue11_Item2" type="xs:string"/>
            <xs:element minOccurs="0" name="Contractor_CustomFieldTextValue11_Item3" type="xs:string"/>
            <xs:element minOccurs="0" name="Contractor_CustomFieldTextValue11_Item4" type="xs:string"/>
            <xs:element minOccurs="0" name="Contractor_CustomFieldTextValue11_Item5" type="xs:string"/>
            <xs:element minOccurs="0" name="Contractor_CustomFieldTextValue11_Item6" type="xs:string"/>
            <xs:element minOccurs="0" name="Contractor_CustomFieldTextValue11_Item7" type="xs:string"/>
            <xs:element minOccurs="0" name="Contractor_CustomFieldTextValue11_Item8" type="xs:string"/>
            <xs:element minOccurs="0" name="Contractor_CustomFieldTextValue11_Item9" type="xs:string"/>
            <xs:element minOccurs="0" name="Contractor_CustomFieldTextValue11_Item10" type="xs:string"/>
            <xs:element minOccurs="0" name="Contractor_CustomFieldTextValue12_Item1" type="xs:string"/>
            <xs:element minOccurs="0" name="Contractor_CustomFieldTextValue12_Item2" type="xs:string"/>
            <xs:element minOccurs="0" name="Contractor_CustomFieldTextValue12_Item3" type="xs:string"/>
            <xs:element minOccurs="0" name="Contractor_CustomFieldTextValue12_Item4" type="xs:string"/>
            <xs:element minOccurs="0" name="Contractor_CustomFieldTextValue12_Item5" type="xs:string"/>
            <xs:element minOccurs="0" name="Contractor_CustomFieldTextValue12_Item6" type="xs:string"/>
            <xs:element minOccurs="0" name="Contractor_CustomFieldTextValue12_Item7" type="xs:string"/>
            <xs:element minOccurs="0" name="Contractor_CustomFieldTextValue12_Item8" type="xs:string"/>
            <xs:element minOccurs="0" name="Contractor_CustomFieldTextValue12_Item9" type="xs:string"/>
            <xs:element minOccurs="0" name="Contractor_CustomFieldTextValue12_Item10" type="xs:string"/>
            <xs:element minOccurs="0" name="Contractor_CustomFieldTextValue13_Item1" type="xs:string"/>
            <xs:element minOccurs="0" name="Contractor_CustomFieldTextValue13_Item2" type="xs:string"/>
            <xs:element minOccurs="0" name="Contractor_CustomFieldTextValue13_Item3" type="xs:string"/>
            <xs:element minOccurs="0" name="Contractor_CustomFieldTextValue13_Item4" type="xs:string"/>
            <xs:element minOccurs="0" name="Contractor_CustomFieldTextValue13_Item5" type="xs:string"/>
            <xs:element minOccurs="0" name="Contractor_CustomFieldTextValue13_Item6" type="xs:string"/>
            <xs:element minOccurs="0" name="Contractor_CustomFieldTextValue13_Item7" type="xs:string"/>
            <xs:element minOccurs="0" name="Contractor_CustomFieldTextValue13_Item8" type="xs:string"/>
            <xs:element minOccurs="0" name="Contractor_CustomFieldTextValue13_Item9" type="xs:string"/>
            <xs:element minOccurs="0" name="Contractor_CustomFieldTextValue13_Item10" type="xs:string"/>
            <xs:element minOccurs="0" name="Contractor_CustomFieldTextValue14_Item1" type="xs:string"/>
            <xs:element minOccurs="0" name="Contractor_CustomFieldTextValue14_Item2" type="xs:string"/>
            <xs:element minOccurs="0" name="Contractor_CustomFieldTextValue14_Item3" type="xs:string"/>
            <xs:element minOccurs="0" name="Contractor_CustomFieldTextValue14_Item4" type="xs:string"/>
            <xs:element minOccurs="0" name="Contractor_CustomFieldTextValue14_Item5" type="xs:string"/>
            <xs:element minOccurs="0" name="Contractor_CustomFieldTextValue14_Item6" type="xs:string"/>
            <xs:element minOccurs="0" name="Contractor_CustomFieldTextValue14_Item7" type="xs:string"/>
            <xs:element minOccurs="0" name="Contractor_CustomFieldTextValue14_Item8" type="xs:string"/>
            <xs:element minOccurs="0" name="Contractor_CustomFieldTextValue14_Item9" type="xs:string"/>
            <xs:element minOccurs="0" name="Contractor_CustomFieldTextValue14_Item10" type="xs:string"/>
            <xs:element minOccurs="0" name="Contractor_CustomFieldTextValue15_Item1" type="xs:string"/>
            <xs:element minOccurs="0" name="Contractor_CustomFieldTextValue15_Item2" type="xs:string"/>
            <xs:element minOccurs="0" name="Contractor_CustomFieldTextValue15_Item3" type="xs:string"/>
            <xs:element minOccurs="0" name="Contractor_CustomFieldTextValue15_Item4" type="xs:string"/>
            <xs:element minOccurs="0" name="Contractor_CustomFieldTextValue15_Item5" type="xs:string"/>
            <xs:element minOccurs="0" name="Contractor_CustomFieldTextValue15_Item6" type="xs:string"/>
            <xs:element minOccurs="0" name="Contractor_CustomFieldTextValue15_Item7" type="xs:string"/>
            <xs:element minOccurs="0" name="Contractor_CustomFieldTextValue15_Item8" type="xs:string"/>
            <xs:element minOccurs="0" name="Contractor_CustomFieldTextValue15_Item9" type="xs:string"/>
            <xs:element minOccurs="0" name="Contractor_CustomFieldTextValue15_Item10" type="xs:string"/>
            <xs:element minOccurs="0" name="Contractor_CustomFieldTextValue2_Item1" type="xs:string"/>
            <xs:element minOccurs="0" name="Contractor_CustomFieldTextValue2_Item2" type="xs:string"/>
            <xs:element minOccurs="0" name="Contractor_CustomFieldTextValue2_Item3" type="xs:string"/>
            <xs:element minOccurs="0" name="Contractor_CustomFieldTextValue2_Item4" type="xs:string"/>
            <xs:element minOccurs="0" name="Contractor_CustomFieldTextValue2_Item5" type="xs:string"/>
            <xs:element minOccurs="0" name="Contractor_CustomFieldTextValue2_Item6" type="xs:string"/>
            <xs:element minOccurs="0" name="Contractor_CustomFieldTextValue2_Item7" type="xs:string"/>
            <xs:element minOccurs="0" name="Contractor_CustomFieldTextValue2_Item8" type="xs:string"/>
            <xs:element minOccurs="0" name="Contractor_CustomFieldTextValue2_Item9" type="xs:string"/>
            <xs:element minOccurs="0" name="Contractor_CustomFieldTextValue2_Item10" type="xs:string"/>
            <xs:element minOccurs="0" name="Contractor_CustomFieldTextValue3_Item1" type="xs:string"/>
            <xs:element minOccurs="0" name="Contractor_CustomFieldTextValue3_Item2" type="xs:string"/>
            <xs:element minOccurs="0" name="Contractor_CustomFieldTextValue3_Item3" type="xs:string"/>
            <xs:element minOccurs="0" name="Contractor_CustomFieldTextValue3_Item4" type="xs:string"/>
            <xs:element minOccurs="0" name="Contractor_CustomFieldTextValue3_Item5" type="xs:string"/>
            <xs:element minOccurs="0" name="Contractor_CustomFieldTextValue3_Item6" type="xs:string"/>
            <xs:element minOccurs="0" name="Contractor_CustomFieldTextValue3_Item7" type="xs:string"/>
            <xs:element minOccurs="0" name="Contractor_CustomFieldTextValue3_Item8" type="xs:string"/>
            <xs:element minOccurs="0" name="Contractor_CustomFieldTextValue3_Item9" type="xs:string"/>
            <xs:element minOccurs="0" name="Contractor_CustomFieldTextValue3_Item10" type="xs:string"/>
            <xs:element minOccurs="0" name="Contractor_CustomFieldTextValue4_Item1" type="xs:string"/>
            <xs:element minOccurs="0" name="Contractor_CustomFieldTextValue4_Item2" type="xs:string"/>
            <xs:element minOccurs="0" name="Contractor_CustomFieldTextValue4_Item3" type="xs:string"/>
            <xs:element minOccurs="0" name="Contractor_CustomFieldTextValue4_Item4" type="xs:string"/>
            <xs:element minOccurs="0" name="Contractor_CustomFieldTextValue4_Item5" type="xs:string"/>
            <xs:element minOccurs="0" name="Contractor_CustomFieldTextValue4_Item6" type="xs:string"/>
            <xs:element minOccurs="0" name="Contractor_CustomFieldTextValue4_Item7" type="xs:string"/>
            <xs:element minOccurs="0" name="Contractor_CustomFieldTextValue4_Item8" type="xs:string"/>
            <xs:element minOccurs="0" name="Contractor_CustomFieldTextValue4_Item9" type="xs:string"/>
            <xs:element minOccurs="0" name="Contractor_CustomFieldTextValue4_Item10" type="xs:string"/>
            <xs:element minOccurs="0" name="Contractor_CustomFieldTextValue5_Item1" type="xs:string"/>
            <xs:element minOccurs="0" name="Contractor_CustomFieldTextValue5_Item2" type="xs:string"/>
            <xs:element minOccurs="0" name="Contractor_CustomFieldTextValue5_Item3" type="xs:string"/>
            <xs:element minOccurs="0" name="Contractor_CustomFieldTextValue5_Item4" type="xs:string"/>
            <xs:element minOccurs="0" name="Contractor_CustomFieldTextValue5_Item5" type="xs:string"/>
            <xs:element minOccurs="0" name="Contractor_CustomFieldTextValue5_Item6" type="xs:string"/>
            <xs:element minOccurs="0" name="Contractor_CustomFieldTextValue5_Item7" type="xs:string"/>
            <xs:element minOccurs="0" name="Contractor_CustomFieldTextValue5_Item8" type="xs:string"/>
            <xs:element minOccurs="0" name="Contractor_CustomFieldTextValue5_Item9" type="xs:string"/>
            <xs:element minOccurs="0" name="Contractor_CustomFieldTextValue5_Item10" type="xs:string"/>
            <xs:element minOccurs="0" name="Contractor_CustomFieldTextValue6_Item1" type="xs:string"/>
            <xs:element minOccurs="0" name="Contractor_CustomFieldTextValue6_Item2" type="xs:string"/>
            <xs:element minOccurs="0" name="Contractor_CustomFieldTextValue6_Item3" type="xs:string"/>
            <xs:element minOccurs="0" name="Contractor_CustomFieldTextValue6_Item4" type="xs:string"/>
            <xs:element minOccurs="0" name="Contractor_CustomFieldTextValue6_Item5" type="xs:string"/>
            <xs:element minOccurs="0" name="Contractor_CustomFieldTextValue6_Item6" type="xs:string"/>
            <xs:element minOccurs="0" name="Contractor_CustomFieldTextValue6_Item7" type="xs:string"/>
            <xs:element minOccurs="0" name="Contractor_CustomFieldTextValue6_Item8" type="xs:string"/>
            <xs:element minOccurs="0" name="Contractor_CustomFieldTextValue6_Item9" type="xs:string"/>
            <xs:element minOccurs="0" name="Contractor_CustomFieldTextValue6_Item10" type="xs:string"/>
            <xs:element minOccurs="0" name="Contractor_CustomFieldTextValue7_Item1" type="xs:string"/>
            <xs:element minOccurs="0" name="Contractor_CustomFieldTextValue7_Item2" type="xs:string"/>
            <xs:element minOccurs="0" name="Contractor_CustomFieldTextValue7_Item3" type="xs:string"/>
            <xs:element minOccurs="0" name="Contractor_CustomFieldTextValue7_Item4" type="xs:string"/>
            <xs:element minOccurs="0" name="Contractor_CustomFieldTextValue7_Item5" type="xs:string"/>
            <xs:element minOccurs="0" name="Contractor_CustomFieldTextValue7_Item6" type="xs:string"/>
            <xs:element minOccurs="0" name="Contractor_CustomFieldTextValue7_Item7" type="xs:string"/>
            <xs:element minOccurs="0" name="Contractor_CustomFieldTextValue7_Item8" type="xs:string"/>
            <xs:element minOccurs="0" name="Contractor_CustomFieldTextValue7_Item9" type="xs:string"/>
            <xs:element minOccurs="0" name="Contractor_CustomFieldTextValue7_Item10" type="xs:string"/>
            <xs:element minOccurs="0" name="Contractor_CustomFieldTextValue8_Item1" type="xs:string"/>
            <xs:element minOccurs="0" name="Contractor_CustomFieldTextValue8_Item2" type="xs:string"/>
            <xs:element minOccurs="0" name="Contractor_CustomFieldTextValue8_Item3" type="xs:string"/>
            <xs:element minOccurs="0" name="Contractor_CustomFieldTextValue8_Item4" type="xs:string"/>
            <xs:element minOccurs="0" name="Contractor_CustomFieldTextValue8_Item5" type="xs:string"/>
            <xs:element minOccurs="0" name="Contractor_CustomFieldTextValue8_Item6" type="xs:string"/>
            <xs:element minOccurs="0" name="Contractor_CustomFieldTextValue8_Item7" type="xs:string"/>
            <xs:element minOccurs="0" name="Contractor_CustomFieldTextValue8_Item8" type="xs:string"/>
            <xs:element minOccurs="0" name="Contractor_CustomFieldTextValue8_Item9" type="xs:string"/>
            <xs:element minOccurs="0" name="Contractor_CustomFieldTextValue8_Item10" type="xs:string"/>
            <xs:element minOccurs="0" name="Contractor_CustomFieldTextValue9_Item1" type="xs:string"/>
            <xs:element minOccurs="0" name="Contractor_CustomFieldTextValue9_Item2" type="xs:string"/>
            <xs:element minOccurs="0" name="Contractor_CustomFieldTextValue9_Item3" type="xs:string"/>
            <xs:element minOccurs="0" name="Contractor_CustomFieldTextValue9_Item4" type="xs:string"/>
            <xs:element minOccurs="0" name="Contractor_CustomFieldTextValue9_Item5" type="xs:string"/>
            <xs:element minOccurs="0" name="Contractor_CustomFieldTextValue9_Item6" type="xs:string"/>
            <xs:element minOccurs="0" name="Contractor_CustomFieldTextValue9_Item7" type="xs:string"/>
            <xs:element minOccurs="0" name="Contractor_CustomFieldTextValue9_Item8" type="xs:string"/>
            <xs:element minOccurs="0" name="Contractor_CustomFieldTextValue9_Item9" type="xs:string"/>
            <xs:element minOccurs="0" name="Contractor_CustomFieldTextValue9_Item10" type="xs:string"/>
            <xs:element minOccurs="0" name="Contractor_NumberOfContracts_Item1" type="xs:int"/>
            <xs:element minOccurs="0" name="Contractor_NumberOfContracts_Item2" type="xs:int"/>
            <xs:element minOccurs="0" name="Contractor_NumberOfContracts_Item3" type="xs:int"/>
            <xs:element minOccurs="0" name="Contractor_NumberOfContracts_Item4" type="xs:int"/>
            <xs:element minOccurs="0" name="Contractor_NumberOfContracts_Item5" type="xs:int"/>
            <xs:element minOccurs="0" name="Contractor_NumberOfContracts_Item6" type="xs:int"/>
            <xs:element minOccurs="0" name="Contractor_NumberOfContracts_Item7" type="xs:int"/>
            <xs:element minOccurs="0" name="Contractor_NumberOfContracts_Item8" type="xs:int"/>
            <xs:element minOccurs="0" name="Contractor_NumberOfContracts_Item9" type="xs:int"/>
            <xs:element minOccurs="0" name="Contractor_NumberOfContracts_Item10" type="xs:int"/>
            <xs:element minOccurs="0" name="Contractor_PlannedDollars_Item1" type="xs:decimal"/>
            <xs:element minOccurs="0" name="Contractor_PlannedDollars_Item2" type="xs:decimal"/>
            <xs:element minOccurs="0" name="Contractor_PlannedDollars_Item3" type="xs:decimal"/>
            <xs:element minOccurs="0" name="Contractor_PlannedDollars_Item4" type="xs:decimal"/>
            <xs:element minOccurs="0" name="Contractor_PlannedDollars_Item5" type="xs:decimal"/>
            <xs:element minOccurs="0" name="Contractor_PlannedDollars_Item6" type="xs:decimal"/>
            <xs:element minOccurs="0" name="Contractor_PlannedDollars_Item7" type="xs:decimal"/>
            <xs:element minOccurs="0" name="Contractor_PlannedDollars_Item8" type="xs:decimal"/>
            <xs:element minOccurs="0" name="Contractor_PlannedDollars_Item9" type="xs:decimal"/>
            <xs:element minOccurs="0" name="Contractor_PlannedDollars_Item10" type="xs:decimal"/>
            <xs:element minOccurs="0" name="Contractor_PlannedHoursWorked_Item1" type="xs:int"/>
            <xs:element minOccurs="0" name="Contractor_PlannedHoursWorked_Item2" type="xs:int"/>
            <xs:element minOccurs="0" name="Contractor_PlannedHoursWorked_Item3" type="xs:int"/>
            <xs:element minOccurs="0" name="Contractor_PlannedHoursWorked_Item4" type="xs:int"/>
            <xs:element minOccurs="0" name="Contractor_PlannedHoursWorked_Item5" type="xs:int"/>
            <xs:element minOccurs="0" name="Contractor_PlannedHoursWorked_Item6" type="xs:int"/>
            <xs:element minOccurs="0" name="Contractor_PlannedHoursWorked_Item7" type="xs:int"/>
            <xs:element minOccurs="0" name="Contractor_PlannedHoursWorked_Item8" type="xs:int"/>
            <xs:element minOccurs="0" name="Contractor_PlannedHoursWorked_Item9" type="xs:int"/>
            <xs:element minOccurs="0" name="Contractor_PlannedHoursWorked_Item10" type="xs:int"/>
            <xs:element minOccurs="0" name="Contractor_PlannedPercentOfHoursWorked_Item1" type="xs:decimal"/>
            <xs:element minOccurs="0" name="Contractor_PlannedPercentOfHoursWorked_Item2" type="xs:decimal"/>
            <xs:element minOccurs="0" name="Contractor_PlannedPercentOfHoursWorked_Item3" type="xs:decimal"/>
            <xs:element minOccurs="0" name="Contractor_PlannedPercentOfHoursWorked_Item4" type="xs:decimal"/>
            <xs:element minOccurs="0" name="Contractor_PlannedPercentOfHoursWorked_Item5" type="xs:decimal"/>
            <xs:element minOccurs="0" name="Contractor_PlannedPercentOfHoursWorked_Item6" type="xs:decimal"/>
            <xs:element minOccurs="0" name="Contractor_PlannedPercentOfHoursWorked_Item7" type="xs:decimal"/>
            <xs:element minOccurs="0" name="Contractor_PlannedPercentOfHoursWorked_Item8" type="xs:decimal"/>
            <xs:element minOccurs="0" name="Contractor_PlannedPercentOfHoursWorked_Item9" type="xs:decimal"/>
            <xs:element minOccurs="0" name="Contractor_PlannedPercentOfHoursWorked_Item10" type="xs:decimal"/>
            <xs:element minOccurs="0" name="DevCostsAcquisitionCosts_AcquisitionCostsCustomField1" type="xs:decimal"/>
            <xs:element minOccurs="0" name="DevCostsAcquisitionCosts_AcquisitionCostsCustomField130_x0025_PV" type="xs:decimal"/>
            <xs:element minOccurs="0" name="DevCostsAcquisitionCosts_AcquisitionCostsCustomField170_x0025_PV" type="xs:decimal"/>
            <xs:element minOccurs="0" name="DevCostsAcquisitionCosts_AcquisitionCostsCustomField1DisbursedToDate" type="xs:decimal"/>
            <xs:element minOccurs="0" name="DevCostsAcquisitionCosts_AcquisitionCostsCustomField1PerUnit" type="xs:decimal"/>
            <xs:element minOccurs="0" name="DevCostsAcquisitionCosts_AcquisitionCostsCustomField2" type="xs:decimal"/>
            <xs:element minOccurs="0" name="DevCostsAcquisitionCosts_AcquisitionCostsCustomField230_x0025_PV" type="xs:decimal"/>
            <xs:element minOccurs="0" name="DevCostsAcquisitionCosts_AcquisitionCostsCustomField270_x0025_PV" type="xs:decimal"/>
            <xs:element minOccurs="0" name="DevCostsAcquisitionCosts_AcquisitionCostsCustomField2DisbursedToDate" type="xs:decimal"/>
            <xs:element minOccurs="0" name="DevCostsAcquisitionCosts_AcquisitionCostsCustomField2PerUnit" type="xs:decimal"/>
            <xs:element minOccurs="0" name="DevCostsAcquisitionCosts_AcquisitionCostsCustomField3" type="xs:decimal"/>
            <xs:element minOccurs="0" name="DevCostsAcquisitionCosts_AcquisitionCostsCustomField330_x0025_PV" type="xs:decimal"/>
            <xs:element minOccurs="0" name="DevCostsAcquisitionCosts_AcquisitionCostsCustomField370_x0025_PV" type="xs:decimal"/>
            <xs:element minOccurs="0" name="DevCostsAcquisitionCosts_AcquisitionCostsCustomField3DisbursedToDate" type="xs:decimal"/>
            <xs:element minOccurs="0" name="DevCostsAcquisitionCosts_AcquisitionCostsCustomField3PerUnit" type="xs:decimal"/>
            <xs:element minOccurs="0" name="DevCostsAcquisitionCosts_ExistingStructures" type="xs:decimal"/>
            <xs:element minOccurs="0" name="DevCostsAcquisitionCosts_ExistingStructures30_x0025_PV" type="xs:decimal"/>
            <xs:element minOccurs="0" name="DevCostsAcquisitionCosts_ExistingStructures70_x0025_PV" type="xs:decimal"/>
            <xs:element minOccurs="0" name="DevCostsAcquisitionCosts_ExistingStructuresDisbursedToDate" type="xs:decimal"/>
            <xs:element minOccurs="0" name="DevCostsAcquisitionCosts_ExistingStructuresPerUnit" type="xs:decimal"/>
            <xs:element minOccurs="0" name="DevCostsAcquisitionCosts_Land" type="xs:decimal"/>
            <xs:element minOccurs="0" name="DevCostsAcquisitionCosts_Land30_x0025_PV" type="xs:decimal"/>
            <xs:element minOccurs="0" name="DevCostsAcquisitionCosts_Land70_x0025_PV" type="xs:decimal"/>
            <xs:element minOccurs="0" name="DevCostsAcquisitionCosts_LandDisbursedToDate" type="xs:decimal"/>
            <xs:element minOccurs="0" name="DevCostsAcquisitionCosts_LandPerUnit" type="xs:decimal"/>
            <xs:element minOccurs="0" name="DevCostsAcquisitionCosts_OtherAcquisitionCosts" type="xs:decimal"/>
            <xs:element minOccurs="0" name="DevCostsAcquisitionCosts_OtherAcquisitionCosts30_x0025_PV" type="xs:decimal"/>
            <xs:element minOccurs="0" name="DevCostsAcquisitionCosts_OtherAcquisitionCosts70_x0025_PV" type="xs:decimal"/>
            <xs:element minOccurs="0" name="DevCostsAcquisitionCosts_OtherAcquisitionCostsDisbursedToDate" type="xs:decimal"/>
            <xs:element minOccurs="0" name="DevCostsAcquisitionCosts_OtherAcquisitionCostsPerUnit" type="xs:decimal"/>
            <xs:element minOccurs="0" name="DevCostsConstInterimCosts_ConstructionInsurance" type="xs:decimal"/>
            <xs:element minOccurs="0" name="DevCostsConstInterimCosts_ConstructionInsurance30_x0025_PV" type="xs:decimal"/>
            <xs:element minOccurs="0" name="DevCostsConstInterimCosts_ConstructionInsurance70_x0025_PV" type="xs:decimal"/>
            <xs:element minOccurs="0" name="DevCostsConstInterimCosts_ConstructionInsuranceDisbursedToDate" type="xs:decimal"/>
            <xs:element minOccurs="0" name="DevCostsConstInterimCosts_ConstructionInsurancesPerUnit" type="xs:decimal"/>
            <xs:element minOccurs="0" name="DevCostsConstInterimCosts_ConstructionInterimCostsCustomField1" type="xs:decimal"/>
            <xs:element minOccurs="0" name="DevCostsConstInterimCosts_ConstructionInterimCostsCustomField130_x0025_PV" type="xs:decimal"/>
            <xs:element minOccurs="0" name="DevCostsConstInterimCosts_ConstructionInterimCostsCustomField170_x0025_PV" type="xs:decimal"/>
            <xs:element minOccurs="0" name="DevCostsConstInterimCosts_ConstructionInterimCostsCustomField1DisbursedToDate" type="xs:decimal"/>
            <xs:element minOccurs="0" name="DevCostsConstInterimCosts_ConstructionInterimCostsCustomField1PerUnit" type="xs:decimal"/>
            <xs:element minOccurs="0" name="DevCostsConstInterimCosts_ConstructionInterimCostsCustomField2" type="xs:decimal"/>
            <xs:element minOccurs="0" name="DevCostsConstInterimCosts_ConstructionInterimCostsCustomField230_x0025_PV" type="xs:decimal"/>
            <xs:element minOccurs="0" name="DevCostsConstInterimCosts_ConstructionInterimCostsCustomField270_x0025_PV" type="xs:decimal"/>
            <xs:element minOccurs="0" name="DevCostsConstInterimCosts_ConstructionInterimCostsCustomField2DisbursedToDate" type="xs:decimal"/>
            <xs:element minOccurs="0" name="DevCostsConstInterimCosts_ConstructionInterimCostsCustomField2PerUnit" type="xs:decimal"/>
            <xs:element minOccurs="0" name="DevCostsConstInterimCosts_ConstructionInterimCostsCustomField3" type="xs:decimal"/>
            <xs:element minOccurs="0" name="DevCostsConstInterimCosts_ConstructionInterimCostsCustomField330_x0025_PV" type="xs:decimal"/>
            <xs:element minOccurs="0" name="DevCostsConstInterimCosts_ConstructionInterimCostsCustomField370_x0025_PV" type="xs:decimal"/>
            <xs:element minOccurs="0" name="DevCostsConstInterimCosts_ConstructionInterimCostsCustomField3DisbursedToDate" type="xs:decimal"/>
            <xs:element minOccurs="0" name="DevCostsConstInterimCosts_ConstructionInterimCostsCustomField3PerUnit" type="xs:decimal"/>
            <xs:element minOccurs="0" name="DevCostsConstInterimCosts_PerformanceBondPremium" type="xs:decimal"/>
            <xs:element minOccurs="0" name="DevCostsConstInterimCosts_PerformanceBondPremium30_x0025_PV" type="xs:decimal"/>
            <xs:element minOccurs="0" name="DevCostsConstInterimCosts_PerformanceBondPremium70_x0025_PV" type="xs:decimal"/>
            <xs:element minOccurs="0" name="DevCostsConstInterimCosts_PerformanceBondPremiumDisbursedToDate" type="xs:decimal"/>
            <xs:element minOccurs="0" name="DevCostsConstInterimCosts_PerformanceBondPremiumPerUnit" type="xs:decimal"/>
            <xs:element minOccurs="0" name="DevCostsConstInterimCosts_PermittingFees" type="xs:decimal"/>
            <xs:element minOccurs="0" name="DevCostsConstInterimCosts_PermittingFees30_x0025_PV" type="xs:decimal"/>
            <xs:element minOccurs="0" name="DevCostsConstInterimCosts_PermittingFees70_x0025_PV" type="xs:decimal"/>
            <xs:element minOccurs="0" name="DevCostsConstInterimCosts_PermittingFeesDisbursedToDate" type="xs:decimal"/>
            <xs:element minOccurs="0" name="DevCostsConstInterimCosts_PermittingFeesPerUnit" type="xs:decimal"/>
            <xs:element minOccurs="0" name="DevCostsConstInterimCosts_TapFeesandImpactFees" type="xs:decimal"/>
            <xs:element minOccurs="0" name="DevCostsConstInterimCosts_TapFeesandImpactFees30_x0025_PV" type="xs:decimal"/>
            <xs:element minOccurs="0" name="DevCostsConstInterimCosts_TapFeesandImpactFees70_x0025_PV" type="xs:decimal"/>
            <xs:element minOccurs="0" name="DevCostsConstInterimCosts_TapFeesandImpactFeesDisbursedToDate" type="xs:decimal"/>
            <xs:element minOccurs="0" name="DevCostsConstInterimCosts_TapFeesandImpactFeesPerUnit" type="xs:decimal"/>
            <xs:element minOccurs="0" name="DevCostsConstInterimCosts_Taxes" type="xs:decimal"/>
            <xs:element minOccurs="0" name="DevCostsConstInterimCosts_Taxes30_x0025_PV" type="xs:decimal"/>
            <xs:element minOccurs="0" name="DevCostsConstInterimCosts_Taxes70_x0025_PV" type="xs:decimal"/>
            <xs:element minOccurs="0" name="DevCostsConstInterimCosts_TaxesDisbursedToDate" type="xs:decimal"/>
            <xs:element minOccurs="0" name="DevCostsConstInterimCosts_TaxesPerUnit" type="xs:decimal"/>
            <xs:element minOccurs="0" name="DevCostsConstructionFinancing_ConstructionFinancingCustomField1" type="xs:decimal"/>
            <xs:element minOccurs="0" name="DevCostsConstructionFinancing_ConstructionFinancingCustomField130_x0025_PV" type="xs:decimal"/>
            <xs:element minOccurs="0" name="DevCostsConstructionFinancing_ConstructionFinancingCustomField170_x0025_PV" type="xs:decimal"/>
            <xs:element minOccurs="0" name="DevCostsConstructionFinancing_ConstructionFinancingCustomField1DisbursedToDate" type="xs:decimal"/>
            <xs:element minOccurs="0" name="DevCostsConstructionFinancing_ConstructionFinancingCustomField1PerUnit" type="xs:decimal"/>
            <xs:element minOccurs="0" name="DevCostsConstructionFinancing_ConstructionFinancingCustomField2" type="xs:decimal"/>
            <xs:element minOccurs="0" name="DevCostsConstructionFinancing_ConstructionFinancingCustomField230_x0025_PV" type="xs:decimal"/>
            <xs:element minOccurs="0" name="DevCostsConstructionFinancing_ConstructionFinancingCustomField270_x0025_PV" type="xs:decimal"/>
            <xs:element minOccurs="0" name="DevCostsConstructionFinancing_ConstructionFinancingCustomField2DisbursedToDate" type="xs:decimal"/>
            <xs:element minOccurs="0" name="DevCostsConstructionFinancing_ConstructionFinancingCustomField2PerUnit" type="xs:decimal"/>
            <xs:element minOccurs="0" name="DevCostsConstructionFinancing_ConstructionFinancingCustomField3" type="xs:decimal"/>
            <xs:element minOccurs="0" name="DevCostsConstructionFinancing_ConstructionFinancingCustomField330_x0025_PV" type="xs:decimal"/>
            <xs:element minOccurs="0" name="DevCostsConstructionFinancing_ConstructionFinancingCustomField370_x0025_PV" type="xs:decimal"/>
            <xs:element minOccurs="0" name="DevCostsConstructionFinancing_ConstructionFinancingCustomField3DisbursedToDate" type="xs:decimal"/>
            <xs:element minOccurs="0" name="DevCostsConstructionFinancing_ConstructionFinancingCustomField3PerUnit" type="xs:decimal"/>
            <xs:element minOccurs="0" name="DevCostsConstructionFinancing_ConstructionLoanCreditReport" type="xs:decimal"/>
            <xs:element minOccurs="0" name="DevCostsConstructionFinancing_ConstructionLoanCreditReport30_x0025_PV" type="xs:decimal"/>
            <xs:element minOccurs="0" name="DevCostsConstructionFinancing_ConstructionLoanCreditReport70_x0025_PV" type="xs:decimal"/>
            <xs:element minOccurs="0" name="DevCostsConstructionFinancing_ConstructionLoanCreditReportDisbursedToDate" type="xs:decimal"/>
            <xs:element minOccurs="0" name="DevCostsConstructionFinancing_ConstructionLoanCreditReportPerUnit" type="xs:decimal"/>
            <xs:element minOccurs="0" name="DevCostsConstructionFinancing_ConstructionLoanInterestPaid" type="xs:decimal"/>
            <xs:element minOccurs="0" name="DevCostsConstructionFinancing_ConstructionLoanInterestPaid30_x0025_PV" type="xs:decimal"/>
            <xs:element minOccurs="0" name="DevCostsConstructionFinancing_ConstructionLoanInterestPaid70_x0025_PV" type="xs:decimal"/>
            <xs:element minOccurs="0" name="DevCostsConstructionFinancing_ConstructionLoanInterestPaidDisbursedToDate" type="xs:decimal"/>
            <xs:element minOccurs="0" name="DevCostsConstructionFinancing_ConstructionLoanInterestPaidPerUnit" type="xs:decimal"/>
            <xs:element minOccurs="0" name="DevCostsConstructionFinancing_ConstructionLoanLegalFees" type="xs:decimal"/>
            <xs:element minOccurs="0" name="DevCostsConstructionFinancing_ConstructionLoanLegalFees30_x0025_PV" type="xs:decimal"/>
            <xs:element minOccurs="0" name="DevCostsConstructionFinancing_ConstructionLoanLegalFees70_x0025_PV" type="xs:decimal"/>
            <xs:element minOccurs="0" name="DevCostsConstructionFinancing_ConstructionLoanLegalFeesDisbursedToDate" type="xs:decimal"/>
            <xs:element minOccurs="0" name="DevCostsConstructionFinancing_ConstructionLoanLegalFeesPerUnit" type="xs:decimal"/>
            <xs:element minOccurs="0" name="DevCostsConstructionFinancing_ConstructionLoanOriginationFee" type="xs:decimal"/>
            <xs:element minOccurs="0" name="DevCostsConstructionFinancing_ConstructionLoanOriginationFee30_x0025_PV" type="xs:decimal"/>
            <xs:element minOccurs="0" name="DevCostsConstructionFinancing_ConstructionLoanOriginationFee70_x0025_PV" type="xs:decimal"/>
            <xs:element minOccurs="0" name="DevCostsConstructionFinancing_ConstructionLoanOriginationFeeDisbursedToDate" type="xs:decimal"/>
            <xs:element minOccurs="0" name="DevCostsConstructionFinancing_ConstructionLoanOriginationFeePerUnit" type="xs:decimal"/>
            <xs:element minOccurs="0" name="DevCostsConstructionFinancing_InspectionFees" type="xs:decimal"/>
            <xs:element minOccurs="0" name="DevCostsConstructionFinancing_InspectionFees30_x0025_PV" type="xs:decimal"/>
            <xs:element minOccurs="0" name="DevCostsConstructionFinancing_InspectionFees70_x0025_PV" type="xs:decimal"/>
            <xs:element minOccurs="0" name="DevCostsConstructionFinancing_InspectionFeesDisbursedToDate" type="xs:decimal"/>
            <xs:element minOccurs="0" name="DevCostsConstructionFinancing_InspectionFeesPerUnit" type="xs:decimal"/>
            <xs:element minOccurs="0" name="DevCostsConstructionFinancing_OtherInterimFinancingCosts" type="xs:decimal"/>
            <xs:element minOccurs="0" name="DevCostsConstructionFinancing_OtherInterimFinancingCosts30_x0025_PV" type="xs:decimal"/>
            <xs:element minOccurs="0" name="DevCostsConstructionFinancing_OtherInterimFinancingCosts70_x0025_PV" type="xs:decimal"/>
            <xs:element minOccurs="0" name="DevCostsConstructionFinancing_OtherInterimFinancingCostsDisbursedToDate" type="xs:decimal"/>
            <xs:element minOccurs="0" name="DevCostsConstructionFinancing_OtherInterimFinancingCostsPerUnit" type="xs:decimal"/>
            <xs:element minOccurs="0" name="DevCostsConstructionFinancing_TitleandRecordingCostsForConstructionLoan" type="xs:decimal"/>
            <xs:element minOccurs="0" name="DevCostsConstructionFinancing_TitleandRecordingCostsForConstructionLoan30_x0025_PV" type="xs:decimal"/>
            <xs:element minOccurs="0" name="DevCostsConstructionFinancing_TitleandRecordingCostsForConstructionLoan70_x0025_PV" type="xs:decimal"/>
            <xs:element minOccurs="0" name="DevCostsConstructionFinancing_TitleandRecordingCostsForConstructionLoanDisbursedToDate" type="xs:decimal"/>
            <xs:element minOccurs="0" name="DevCostsConstructionFinancing_TitleandRecordingCostsForConstructionLoanPerUnit" type="xs:decimal"/>
            <xs:element minOccurs="0" name="DevCostsConstructionRehabCosts_AccessoryStructures" type="xs:decimal"/>
            <xs:element minOccurs="0" name="DevCostsConstructionRehabCosts_AccessoryStructures30_x0025_PV" type="xs:decimal"/>
            <xs:element minOccurs="0" name="DevCostsConstructionRehabCosts_AccessoryStructures70_x0025_PV" type="xs:decimal"/>
            <xs:element minOccurs="0" name="DevCostsConstructionRehabCosts_AccessoryStructuresDisbursedToDate" type="xs:decimal"/>
            <xs:element minOccurs="0" name="DevCostsConstructionRehabCosts_AccessoryStructuresPerUnit" type="xs:decimal"/>
            <xs:element minOccurs="0" name="DevCostsConstructionRehabCosts_ConstructionContingency" type="xs:decimal"/>
            <xs:element minOccurs="0" name="DevCostsConstructionRehabCosts_ConstructionContingency30_x0025_PV" type="xs:decimal"/>
            <xs:element minOccurs="0" name="DevCostsConstructionRehabCosts_ConstructionContingency70_x0025_PV" type="xs:decimal"/>
            <xs:element minOccurs="0" name="DevCostsConstructionRehabCosts_ConstructionContingencyDisbursedToDate" type="xs:decimal"/>
            <xs:element minOccurs="0" name="DevCostsConstructionRehabCosts_ConstructionContingencyPerUnit" type="xs:decimal"/>
            <xs:element minOccurs="0" name="DevCostsConstructionRehabCosts_ConstructionRehabilitationCostsCustomField1" type="xs:decimal"/>
            <xs:element minOccurs="0" name="DevCostsConstructionRehabCosts_ConstructionRehabilitationCostsCustomField130_x0025_PV" type="xs:decimal"/>
            <xs:element minOccurs="0" name="DevCostsConstructionRehabCosts_ConstructionRehabilitationCostsCustomField170_x0025_PV" type="xs:decimal"/>
            <xs:element minOccurs="0" name="DevCostsConstructionRehabCosts_ConstructionRehabilitationCostsCustomField1DisbursedToDate" type="xs:decimal"/>
            <xs:element minOccurs="0" name="DevCostsConstructionRehabCosts_ConstructionRehabilitationCostsCustomField1PerUnit" type="xs:decimal"/>
            <xs:element minOccurs="0" name="DevCostsConstructionRehabCosts_ConstructionRehabilitationCostsCustomField2" type="xs:decimal"/>
            <xs:element minOccurs="0" name="DevCostsConstructionRehabCosts_ConstructionRehabilitationCostsCustomField230_x0025_PV" type="xs:decimal"/>
            <xs:element minOccurs="0" name="DevCostsConstructionRehabCosts_ConstructionRehabilitationCostsCustomField270_x0025_PV" type="xs:decimal"/>
            <xs:element minOccurs="0" name="DevCostsConstructionRehabCosts_ConstructionRehabilitationCostsCustomField2DisbursedToDate" type="xs:decimal"/>
            <xs:element minOccurs="0" name="DevCostsConstructionRehabCosts_ConstructionRehabilitationCostsCustomField2PerUnit" type="xs:decimal"/>
            <xs:element minOccurs="0" name="DevCostsConstructionRehabCosts_ConstructionRehabilitationCostsCustomField3" type="xs:decimal"/>
            <xs:element minOccurs="0" name="DevCostsConstructionRehabCosts_ConstructionRehabilitationCostsCustomField330_x0025_PV" type="xs:decimal"/>
            <xs:element minOccurs="0" name="DevCostsConstructionRehabCosts_ConstructionRehabilitationCostsCustomField370_x0025_PV" type="xs:decimal"/>
            <xs:element minOccurs="0" name="DevCostsConstructionRehabCosts_ConstructionRehabilitationCostsCustomField3DisbursedToDate" type="xs:decimal"/>
            <xs:element minOccurs="0" name="DevCostsConstructionRehabCosts_ConstructionRehabilitationCostsCustomField3PerUnit" type="xs:decimal"/>
            <xs:element minOccurs="0" name="DevCostsConstructionRehabCosts_FurnishingAppliances" type="xs:decimal"/>
            <xs:element minOccurs="0" name="DevCostsConstructionRehabCosts_FurnishingAppliances30_x0025_PV" type="xs:decimal"/>
            <xs:element minOccurs="0" name="DevCostsConstructionRehabCosts_FurnishingAppliances70_x0025_PV" type="xs:decimal"/>
            <xs:element minOccurs="0" name="DevCostsConstructionRehabCosts_FurnishingAppliancesDisbursedToDate" type="xs:decimal"/>
            <xs:element minOccurs="0" name="DevCostsConstructionRehabCosts_FurnishingAppliancesPerUnit" type="xs:decimal"/>
            <xs:element minOccurs="0" name="DevCostsConstructionRehabCosts_NewConstruction" type="xs:decimal"/>
            <xs:element minOccurs="0" name="DevCostsConstructionRehabCosts_NewConstruction30_x0025_PV" type="xs:decimal"/>
            <xs:element minOccurs="0" name="DevCostsConstructionRehabCosts_NewConstruction70_x0025_PV" type="xs:decimal"/>
            <xs:element minOccurs="0" name="DevCostsConstructionRehabCosts_NewConstructionDisbursedToDate" type="xs:decimal"/>
            <xs:element minOccurs="0" name="DevCostsConstructionRehabCosts_NewConstructionPerUnit" type="xs:decimal"/>
            <xs:element minOccurs="0" name="DevCostsConstructionRehabCosts_OtherConstructionRehabilitationCosts" type="xs:decimal"/>
            <xs:element minOccurs="0" name="DevCostsConstructionRehabCosts_OtherConstructionRehabilitationCosts30_x0025_PV" type="xs:decimal"/>
            <xs:element minOccurs="0" name="DevCostsConstructionRehabCosts_OtherConstructionRehabilitationCosts70_x0025_PV" type="xs:decimal"/>
            <xs:element minOccurs="0" name="DevCostsConstructionRehabCosts_OtherConstructionRehabilitationCostsDisbursedToDate" type="xs:decimal"/>
            <xs:element minOccurs="0" name="DevCostsConstructionRehabCosts_OtherConstructionRehabilitationCostsPerUnit" type="xs:decimal"/>
            <xs:element minOccurs="0" name="DevCostsConstructionRehabCosts_Rehabilitation" type="xs:decimal"/>
            <xs:element minOccurs="0" name="DevCostsConstructionRehabCosts_Rehabilitation30_x0025_PV" type="xs:decimal"/>
            <xs:element minOccurs="0" name="DevCostsConstructionRehabCosts_Rehabilitation70_x0025_PV" type="xs:decimal"/>
            <xs:element minOccurs="0" name="DevCostsConstructionRehabCosts_RehabilitationDisbursedToDate" type="xs:decimal"/>
            <xs:element minOccurs="0" name="DevCostsConstructionRehabCosts_RehabilitationPerUnit" type="xs:decimal"/>
            <xs:element minOccurs="0" name="DevCostsDeveloperFees_DeveloperOverhead" type="xs:decimal"/>
            <xs:element minOccurs="0" name="DevCostsDeveloperFees_DeveloperOverhead30_x0025_PV" type="xs:decimal"/>
            <xs:element minOccurs="0" name="DevCostsDeveloperFees_DeveloperOverhead70_x0025_PV" type="xs:decimal"/>
            <xs:element minOccurs="0" name="DevCostsDeveloperFees_DeveloperOverheadDisbursedToDate" type="xs:decimal"/>
            <xs:element minOccurs="0" name="DevCostsDeveloperFees_DeveloperOverheadPerUnit" type="xs:decimal"/>
            <xs:element minOccurs="0" name="DevCostsDeveloperFees_DevelopersFee" type="xs:decimal"/>
            <xs:element minOccurs="0" name="DevCostsDeveloperFees_DevelopersFee30_x0025_PV" type="xs:decimal"/>
            <xs:element minOccurs="0" name="DevCostsDeveloperFees_DevelopersFee70_x0025_PV" type="xs:decimal"/>
            <xs:element minOccurs="0" name="DevCostsDeveloperFees_DevelopersFeeDisbursedToDate" type="xs:decimal"/>
            <xs:element minOccurs="0" name="DevCostsDeveloperFees_DevelopersFeePerUnit" type="xs:decimal"/>
            <xs:element minOccurs="0" name="DevCostsDeveloperFees_DevelopersFeesCustomField1" type="xs:decimal"/>
            <xs:element minOccurs="0" name="DevCostsDeveloperFees_DevelopersFeesCustomField130_x0025_PV" type="xs:decimal"/>
            <xs:element minOccurs="0" name="DevCostsDeveloperFees_DevelopersFeesCustomField170_x0025_PV" type="xs:decimal"/>
            <xs:element minOccurs="0" name="DevCostsDeveloperFees_DevelopersFeesCustomField1DisbursedToDate" type="xs:decimal"/>
            <xs:element minOccurs="0" name="DevCostsDeveloperFees_DevelopersFeesCustomField1PerUnit" type="xs:decimal"/>
            <xs:element minOccurs="0" name="DevCostsDeveloperFees_DevelopersFeesCustomField2" type="xs:decimal"/>
            <xs:element minOccurs="0" name="DevCostsDeveloperFees_DevelopersFeesCustomField230_x0025_PV" type="xs:decimal"/>
            <xs:element minOccurs="0" name="DevCostsDeveloperFees_DevelopersFeesCustomField270_x0025_PV" type="xs:decimal"/>
            <xs:element minOccurs="0" name="DevCostsDeveloperFees_DevelopersFeesCustomField2DisbursedToDate" type="xs:decimal"/>
            <xs:element minOccurs="0" name="DevCostsDeveloperFees_DevelopersFeesCustomField2PerUnit" type="xs:decimal"/>
            <xs:element minOccurs="0" name="DevCostsDeveloperFees_DevelopersFeesCustomField3" type="xs:decimal"/>
            <xs:element minOccurs="0" name="DevCostsDeveloperFees_DevelopersFeesCustomField330_x0025_PV" type="xs:decimal"/>
            <xs:element minOccurs="0" name="DevCostsDeveloperFees_DevelopersFeesCustomField370_x0025_PV" type="xs:decimal"/>
            <xs:element minOccurs="0" name="DevCostsDeveloperFees_DevelopersFeesCustomField3DisbursedToDate" type="xs:decimal"/>
            <xs:element minOccurs="0" name="DevCostsDeveloperFees_DevelopersFeesCustomField3PerUnit" type="xs:decimal"/>
            <xs:element minOccurs="0" name="DevCostsDeveloperFees_ProjectConsultantFees" type="xs:decimal"/>
            <xs:element minOccurs="0" name="DevCostsDeveloperFees_ProjectConsultantFees30_x0025_PV" type="xs:decimal"/>
            <xs:element minOccurs="0" name="DevCostsDeveloperFees_ProjectConsultantFees70_x0025_PV" type="xs:decimal"/>
            <xs:element minOccurs="0" name="DevCostsDeveloperFees_ProjectConsultantFeesDisbursedToDate" type="xs:decimal"/>
            <xs:element minOccurs="0" name="DevCostsDeveloperFees_ProjectConsultantFeesPerUnit" type="xs:decimal"/>
            <xs:element minOccurs="0" name="DevCostsGenReqContractorFees_BuilderProfit" type="xs:decimal"/>
            <xs:element minOccurs="0" name="DevCostsGenReqContractorFees_BuilderProfit30_x0025_PV" type="xs:decimal"/>
            <xs:element minOccurs="0" name="DevCostsGenReqContractorFees_BuilderProfit70_x0025_PV" type="xs:decimal"/>
            <xs:element minOccurs="0" name="DevCostsGenReqContractorFees_BuilderProfitDisbursedToDate" type="xs:decimal"/>
            <xs:element minOccurs="0" name="DevCostsGenReqContractorFees_BuilderProfitPerUnit" type="xs:decimal"/>
            <xs:element minOccurs="0" name="DevCostsGenReqContractorFees_BuildersOverhead" type="xs:decimal"/>
            <xs:element minOccurs="0" name="DevCostsGenReqContractorFees_BuildersOverhead30_x0025_PV" type="xs:decimal"/>
            <xs:element minOccurs="0" name="DevCostsGenReqContractorFees_BuildersOverhead70_x0025_PV" type="xs:decimal"/>
            <xs:element minOccurs="0" name="DevCostsGenReqContractorFees_BuildersOverheadDisbursedToDate" type="xs:decimal"/>
            <xs:element minOccurs="0" name="DevCostsGenReqContractorFees_BuildersOverheadPerUnit" type="xs:decimal"/>
            <xs:element minOccurs="0" name="DevCostsGenReqContractorFees_GeneralRequirements" type="xs:decimal"/>
            <xs:element minOccurs="0" name="DevCostsGenReqContractorFees_GeneralRequirements30_x0025_PV" type="xs:decimal"/>
            <xs:element minOccurs="0" name="DevCostsGenReqContractorFees_GeneralRequirements70_x0025_PV" type="xs:decimal"/>
            <xs:element minOccurs="0" name="DevCostsGenReqContractorFees_GeneralRequirementsDisbursedToDate" type="xs:decimal"/>
            <xs:element minOccurs="0" name="DevCostsGenReqContractorFees_GeneralRequirementsPerUnit" type="xs:decimal"/>
            <xs:element minOccurs="0" name="DevCostsGenReqContractorFees_GenReqContractorFeesCustomField1" type="xs:decimal"/>
            <xs:element minOccurs="0" name="DevCostsGenReqContractorFees_GenReqContractorFeesCustomField130_x0025_PV" type="xs:decimal"/>
            <xs:element minOccurs="0" name="DevCostsGenReqContractorFees_GenReqContractorFeesCustomField170_x0025_PV" type="xs:decimal"/>
            <xs:element minOccurs="0" name="DevCostsGenReqContractorFees_GenReqContractorFeesCustomField1DisbursedToDate" type="xs:decimal"/>
            <xs:element minOccurs="0" name="DevCostsGenReqContractorFees_GenReqContractorFeesCustomField1PerUnit" type="xs:decimal"/>
            <xs:element minOccurs="0" name="DevCostsGenReqContractorFees_GenReqContractorFeesCustomField2" type="xs:decimal"/>
            <xs:element minOccurs="0" name="DevCostsGenReqContractorFees_GenReqContractorFeesCustomField230_x0025_PV" type="xs:decimal"/>
            <xs:element minOccurs="0" name="DevCostsGenReqContractorFees_GenReqContractorFeesCustomField270_x0025_PV" type="xs:decimal"/>
            <xs:element minOccurs="0" name="DevCostsGenReqContractorFees_GenReqContractorFeesCustomField2DisbursedToDate" type="xs:decimal"/>
            <xs:element minOccurs="0" name="DevCostsGenReqContractorFees_GenReqContractorFeesCustomField2PerUnit" type="xs:decimal"/>
            <xs:element minOccurs="0" name="DevCostsGenReqContractorFees_GenReqContractorFeesCustomField3" type="xs:decimal"/>
            <xs:element minOccurs="0" name="DevCostsGenReqContractorFees_GenReqContractorFeesCustomField330_x0025_PV" type="xs:decimal"/>
            <xs:element minOccurs="0" name="DevCostsGenReqContractorFees_GenReqContractorFeesCustomField370_x0025_PV" type="xs:decimal"/>
            <xs:element minOccurs="0" name="DevCostsGenReqContractorFees_GenReqContractorFeesCustomField3DisbursedToDate" type="xs:decimal"/>
            <xs:element minOccurs="0" name="DevCostsGenReqContractorFees_GenReqContractorFeesCustomField3PerUnit" type="xs:decimal"/>
            <xs:element minOccurs="0" name="DevCostsOtherDevelopmentCosts_OtherDevelopmentCost1" type="xs:decimal"/>
            <xs:element minOccurs="0" name="DevCostsOtherDevelopmentCosts_OtherDevelopmentCost10" type="xs:decimal"/>
            <xs:element minOccurs="0" name="DevCostsOtherDevelopmentCosts_OtherDevelopmentCost1030_x0025_PV" type="xs:decimal"/>
            <xs:element minOccurs="0" name="DevCostsOtherDevelopmentCosts_OtherDevelopmentCost1070_x0025_PV" type="xs:decimal"/>
            <xs:element minOccurs="0" name="DevCostsOtherDevelopmentCosts_OtherDevelopmentCost10DisbursedToDate" type="xs:decimal"/>
            <xs:element minOccurs="0" name="DevCostsOtherDevelopmentCosts_OtherDevelopmentCost10PerUnit" type="xs:decimal"/>
            <xs:element minOccurs="0" name="DevCostsOtherDevelopmentCosts_OtherDevelopmentCost10Source" type="xs:string"/>
            <xs:element minOccurs="0" name="DevCostsOtherDevelopmentCosts_OtherDevelopmentCost130_x0025_PV" type="xs:decimal"/>
            <xs:element minOccurs="0" name="DevCostsOtherDevelopmentCosts_OtherDevelopmentCost170_x0025_PV" type="xs:decimal"/>
            <xs:element minOccurs="0" name="DevCostsOtherDevelopmentCosts_OtherDevelopmentCost1DisbursedToDate" type="xs:decimal"/>
            <xs:element minOccurs="0" name="DevCostsOtherDevelopmentCosts_OtherDevelopmentCost1PerUnit" type="xs:decimal"/>
            <xs:element minOccurs="0" name="DevCostsOtherDevelopmentCosts_OtherDevelopmentCost1Source" type="xs:string"/>
            <xs:element minOccurs="0" name="DevCostsOtherDevelopmentCosts_OtherDevelopmentCost2" type="xs:decimal"/>
            <xs:element minOccurs="0" name="DevCostsOtherDevelopmentCosts_OtherDevelopmentCost230_x0025_PV" type="xs:decimal"/>
            <xs:element minOccurs="0" name="DevCostsOtherDevelopmentCosts_OtherDevelopmentCost270_x0025_PV" type="xs:decimal"/>
            <xs:element minOccurs="0" name="DevCostsOtherDevelopmentCosts_OtherDevelopmentCost2DisbursedToDate" type="xs:decimal"/>
            <xs:element minOccurs="0" name="DevCostsOtherDevelopmentCosts_OtherDevelopmentCost2PerUnit" type="xs:decimal"/>
            <xs:element minOccurs="0" name="DevCostsOtherDevelopmentCosts_OtherDevelopmentCost2Source" type="xs:string"/>
            <xs:element minOccurs="0" name="DevCostsOtherDevelopmentCosts_OtherDevelopmentCost3" type="xs:decimal"/>
            <xs:element minOccurs="0" name="DevCostsOtherDevelopmentCosts_OtherDevelopmentCost330_x0025_PV" type="xs:decimal"/>
            <xs:element minOccurs="0" name="DevCostsOtherDevelopmentCosts_OtherDevelopmentCost370_x0025_PV" type="xs:decimal"/>
            <xs:element minOccurs="0" name="DevCostsOtherDevelopmentCosts_OtherDevelopmentCost3DisbursedToDate" type="xs:decimal"/>
            <xs:element minOccurs="0" name="DevCostsOtherDevelopmentCosts_OtherDevelopmentCost3PerUnit" type="xs:decimal"/>
            <xs:element minOccurs="0" name="DevCostsOtherDevelopmentCosts_OtherDevelopmentCost3Source" type="xs:string"/>
            <xs:element minOccurs="0" name="DevCostsOtherDevelopmentCosts_OtherDevelopmentCost4" type="xs:decimal"/>
            <xs:element minOccurs="0" name="DevCostsOtherDevelopmentCosts_OtherDevelopmentCost430_x0025_PV" type="xs:decimal"/>
            <xs:element minOccurs="0" name="DevCostsOtherDevelopmentCosts_OtherDevelopmentCost470_x0025_PV" type="xs:decimal"/>
            <xs:element minOccurs="0" name="DevCostsOtherDevelopmentCosts_OtherDevelopmentCost4DisbursedToDate" type="xs:decimal"/>
            <xs:element minOccurs="0" name="DevCostsOtherDevelopmentCosts_OtherDevelopmentCost4PerUnit" type="xs:decimal"/>
            <xs:element minOccurs="0" name="DevCostsOtherDevelopmentCosts_OtherDevelopmentCost4Source" type="xs:string"/>
            <xs:element minOccurs="0" name="DevCostsOtherDevelopmentCosts_OtherDevelopmentCost5" type="xs:decimal"/>
            <xs:element minOccurs="0" name="DevCostsOtherDevelopmentCosts_OtherDevelopmentCost530_x0025_PV" type="xs:decimal"/>
            <xs:element minOccurs="0" name="DevCostsOtherDevelopmentCosts_OtherDevelopmentCost570_x0025_PV" type="xs:decimal"/>
            <xs:element minOccurs="0" name="DevCostsOtherDevelopmentCosts_OtherDevelopmentCost5DisbursedToDate" type="xs:decimal"/>
            <xs:element minOccurs="0" name="DevCostsOtherDevelopmentCosts_OtherDevelopmentCost5PerUnit" type="xs:decimal"/>
            <xs:element minOccurs="0" name="DevCostsOtherDevelopmentCosts_OtherDevelopmentCost5Source" type="xs:string"/>
            <xs:element minOccurs="0" name="DevCostsOtherDevelopmentCosts_OtherDevelopmentCost6" type="xs:decimal"/>
            <xs:element minOccurs="0" name="DevCostsOtherDevelopmentCosts_OtherDevelopmentCost630_x0025_PV" type="xs:decimal"/>
            <xs:element minOccurs="0" name="DevCostsOtherDevelopmentCosts_OtherDevelopmentCost670_x0025_PV" type="xs:decimal"/>
            <xs:element minOccurs="0" name="DevCostsOtherDevelopmentCosts_OtherDevelopmentCost6DisbursedToDate" type="xs:decimal"/>
            <xs:element minOccurs="0" name="DevCostsOtherDevelopmentCosts_OtherDevelopmentCost6PerUnit" type="xs:decimal"/>
            <xs:element minOccurs="0" name="DevCostsOtherDevelopmentCosts_OtherDevelopmentCost6Source" type="xs:string"/>
            <xs:element minOccurs="0" name="DevCostsOtherDevelopmentCosts_OtherDevelopmentCost7" type="xs:decimal"/>
            <xs:element minOccurs="0" name="DevCostsOtherDevelopmentCosts_OtherDevelopmentCost730_x0025_PV" type="xs:decimal"/>
            <xs:element minOccurs="0" name="DevCostsOtherDevelopmentCosts_OtherDevelopmentCost770_x0025_PV" type="xs:decimal"/>
            <xs:element minOccurs="0" name="DevCostsOtherDevelopmentCosts_OtherDevelopmentCost7DisbursedToDate" type="xs:decimal"/>
            <xs:element minOccurs="0" name="DevCostsOtherDevelopmentCosts_OtherDevelopmentCost7PerUnit" type="xs:decimal"/>
            <xs:element minOccurs="0" name="DevCostsOtherDevelopmentCosts_OtherDevelopmentCost7Source" type="xs:string"/>
            <xs:element minOccurs="0" name="DevCostsOtherDevelopmentCosts_OtherDevelopmentCost8" type="xs:decimal"/>
            <xs:element minOccurs="0" name="DevCostsOtherDevelopmentCosts_OtherDevelopmentCost830_x0025_PV" type="xs:decimal"/>
            <xs:element minOccurs="0" name="DevCostsOtherDevelopmentCosts_OtherDevelopmentCost870_x0025_PV" type="xs:decimal"/>
            <xs:element minOccurs="0" name="DevCostsOtherDevelopmentCosts_OtherDevelopmentCost8DisbursedToDate" type="xs:decimal"/>
            <xs:element minOccurs="0" name="DevCostsOtherDevelopmentCosts_OtherDevelopmentCost8PerUnit" type="xs:decimal"/>
            <xs:element minOccurs="0" name="DevCostsOtherDevelopmentCosts_OtherDevelopmentCost8Source" type="xs:string"/>
            <xs:element minOccurs="0" name="DevCostsOtherDevelopmentCosts_OtherDevelopmentCost9" type="xs:decimal"/>
            <xs:element minOccurs="0" name="DevCostsOtherDevelopmentCosts_OtherDevelopmentCost930_x0025_PV" type="xs:decimal"/>
            <xs:element minOccurs="0" name="DevCostsOtherDevelopmentCosts_OtherDevelopmentCost970_x0025_PV" type="xs:decimal"/>
            <xs:element minOccurs="0" name="DevCostsOtherDevelopmentCosts_OtherDevelopmentCost9DisbursedToDate" type="xs:decimal"/>
            <xs:element minOccurs="0" name="DevCostsOtherDevelopmentCosts_OtherDevelopmentCost9PerUnit" type="xs:decimal"/>
            <xs:element minOccurs="0" name="DevCostsOtherDevelopmentCosts_OtherDevelopmentCost9Source" type="xs:string"/>
            <xs:element minOccurs="0" name="DevCostsPermanentFinancing_AppraisalFees" type="xs:decimal"/>
            <xs:element minOccurs="0" name="DevCostsPermanentFinancing_AppraisalFees30_x0025_PV" type="xs:decimal"/>
            <xs:element minOccurs="0" name="DevCostsPermanentFinancing_AppraisalFees70_x0025_PV" type="xs:decimal"/>
            <xs:element minOccurs="0" name="DevCostsPermanentFinancing_AppraisalFeesDisbursedToDate" type="xs:decimal"/>
            <xs:element minOccurs="0" name="DevCostsPermanentFinancing_AppraisalFeesPerUnit" type="xs:decimal"/>
            <xs:element minOccurs="0" name="DevCostsPermanentFinancing_BondPremium" type="xs:decimal"/>
            <xs:element minOccurs="0" name="DevCostsPermanentFinancing_BondPremium30_x0025_PV" type="xs:decimal"/>
            <xs:element minOccurs="0" name="DevCostsPermanentFinancing_BondPremium70_x0025_PV" type="xs:decimal"/>
            <xs:element minOccurs="0" name="DevCostsPermanentFinancing_BondPremiumDisbursedToDate" type="xs:decimal"/>
            <xs:element minOccurs="0" name="DevCostsPermanentFinancing_BondPremiumPerUnit" type="xs:decimal"/>
            <xs:element minOccurs="0" name="DevCostsPermanentFinancing_CounselsFee" type="xs:decimal"/>
            <xs:element minOccurs="0" name="DevCostsPermanentFinancing_CounselsFee30_x0025_PV" type="xs:decimal"/>
            <xs:element minOccurs="0" name="DevCostsPermanentFinancing_CounselsFee70_x0025_PV" type="xs:decimal"/>
            <xs:element minOccurs="0" name="DevCostsPermanentFinancing_CounselsFeeDisbursedToDate" type="xs:decimal"/>
            <xs:element minOccurs="0" name="DevCostsPermanentFinancing_CounselsFeePerUnit" type="xs:decimal"/>
            <xs:element minOccurs="0" name="DevCostsPermanentFinancing_CreditEnhancement" type="xs:decimal"/>
            <xs:element minOccurs="0" name="DevCostsPermanentFinancing_CreditEnhancement30_x0025_PV" type="xs:decimal"/>
            <xs:element minOccurs="0" name="DevCostsPermanentFinancing_CreditEnhancement70_x0025_PV" type="xs:decimal"/>
            <xs:element minOccurs="0" name="DevCostsPermanentFinancing_CreditEnhancementDisbursedToDate" type="xs:decimal"/>
            <xs:element minOccurs="0" name="DevCostsPermanentFinancing_CreditEnhancementPerUnit" type="xs:decimal"/>
            <xs:element minOccurs="0" name="DevCostsPermanentFinancing_CreditReport" type="xs:decimal"/>
            <xs:element minOccurs="0" name="DevCostsPermanentFinancing_CreditReport30_x0025_PV" type="xs:decimal"/>
            <xs:element minOccurs="0" name="DevCostsPermanentFinancing_CreditReport70_x0025_PV" type="xs:decimal"/>
            <xs:element minOccurs="0" name="DevCostsPermanentFinancing_CreditReportDisbursedToDate" type="xs:decimal"/>
            <xs:element minOccurs="0" name="DevCostsPermanentFinancing_CreditReportPerUnit" type="xs:decimal"/>
            <xs:element minOccurs="0" name="DevCostsPermanentFinancing_LendersCounselFee" type="xs:decimal"/>
            <xs:element minOccurs="0" name="DevCostsPermanentFinancing_LendersCounselFee30_x0025_PV" type="xs:decimal"/>
            <xs:element minOccurs="0" name="DevCostsPermanentFinancing_LendersCounselFee70_x0025_PV" type="xs:decimal"/>
            <xs:element minOccurs="0" name="DevCostsPermanentFinancing_LendersCounselFeeDisbursedToDate" type="xs:decimal"/>
            <xs:element minOccurs="0" name="DevCostsPermanentFinancing_LendersCounselFeePerUnit" type="xs:decimal"/>
            <xs:element minOccurs="0" name="DevCostsPermanentFinancing_MortgageBrokerFees" type="xs:decimal"/>
            <xs:element minOccurs="0" name="DevCostsPermanentFinancing_MortgageBrokerFees30_x0025_PV" type="xs:decimal"/>
            <xs:element minOccurs="0" name="DevCostsPermanentFinancing_MortgageBrokerFees70_x0025_PV" type="xs:decimal"/>
            <xs:element minOccurs="0" name="DevCostsPermanentFinancing_MortgageBrokerFeesDisbursedToDate" type="xs:decimal"/>
            <xs:element minOccurs="0" name="DevCostsPermanentFinancing_MortgageBrokerFeesPerUnit" type="xs:decimal"/>
            <xs:element minOccurs="0" name="DevCostsPermanentFinancing_OtherPermanentFinancingFeesandExpenses" type="xs:decimal"/>
            <xs:element minOccurs="0" name="DevCostsPermanentFinancing_OtherPermanentFinancingFeesandExpenses30_x0025_PV" type="xs:decimal"/>
            <xs:element minOccurs="0" name="DevCostsPermanentFinancing_OtherPermanentFinancingFeesandExpenses70_x0025_PV" type="xs:decimal"/>
            <xs:element minOccurs="0" name="DevCostsPermanentFinancing_OtherPermanentFinancingFeesandExpensesDisbursedToDate" type="xs:decimal"/>
            <xs:element minOccurs="0" name="DevCostsPermanentFinancing_OtherPermanentFinancingFeesandExpensesPerUnit" type="xs:decimal"/>
            <xs:element minOccurs="0" name="DevCostsPermanentFinancing_PermanentFinancingCustomField1" type="xs:decimal"/>
            <xs:element minOccurs="0" name="DevCostsPermanentFinancing_PermanentFinancingCustomField130_x0025_PV" type="xs:decimal"/>
            <xs:element minOccurs="0" name="DevCostsPermanentFinancing_PermanentFinancingCustomField170_x0025_PV" type="xs:decimal"/>
            <xs:element minOccurs="0" name="DevCostsPermanentFinancing_PermanentFinancingCustomField1DisbursedToDate" type="xs:decimal"/>
            <xs:element minOccurs="0" name="DevCostsPermanentFinancing_PermanentFinancingCustomField1PerUnit" type="xs:decimal"/>
            <xs:element minOccurs="0" name="DevCostsPermanentFinancing_PermanentFinancingCustomField2" type="xs:decimal"/>
            <xs:element minOccurs="0" name="DevCostsPermanentFinancing_PermanentFinancingCustomField230_x0025_PV" type="xs:decimal"/>
            <xs:element minOccurs="0" name="DevCostsPermanentFinancing_PermanentFinancingCustomField270_x0025_PV" type="xs:decimal"/>
            <xs:element minOccurs="0" name="DevCostsPermanentFinancing_PermanentFinancingCustomField2DisbursedToDate" type="xs:decimal"/>
            <xs:element minOccurs="0" name="DevCostsPermanentFinancing_PermanentFinancingCustomField2PerUnit" type="xs:decimal"/>
            <xs:element minOccurs="0" name="DevCostsPermanentFinancing_PermanentFinancingCustomField3" type="xs:decimal"/>
            <xs:element minOccurs="0" name="DevCostsPermanentFinancing_PermanentFinancingCustomField330_x0025_PV" type="xs:decimal"/>
            <xs:element minOccurs="0" name="DevCostsPermanentFinancing_PermanentFinancingCustomField370_x0025_PV" type="xs:decimal"/>
            <xs:element minOccurs="0" name="DevCostsPermanentFinancing_PermanentFinancingCustomField3DisbursedToDate" type="xs:decimal"/>
            <xs:element minOccurs="0" name="DevCostsPermanentFinancing_PermanentFinancingCustomField3PerUnit" type="xs:decimal"/>
            <xs:element minOccurs="0" name="DevCostsPermanentFinancing_PermanentLoanOriginationFee" type="xs:decimal"/>
            <xs:element minOccurs="0" name="DevCostsPermanentFinancing_PermanentLoanOriginationFee30_x0025_PV" type="xs:decimal"/>
            <xs:element minOccurs="0" name="DevCostsPermanentFinancing_PermanentLoanOriginationFee70_x0025_PV" type="xs:decimal"/>
            <xs:element minOccurs="0" name="DevCostsPermanentFinancing_PermanentLoanOriginationFeeDisbursedToDate" type="xs:decimal"/>
            <xs:element minOccurs="0" name="DevCostsPermanentFinancing_PermanentLoanOriginationFeePerUnit" type="xs:decimal"/>
            <xs:element minOccurs="0" name="DevCostsPermanentFinancing_TitleandRecordingCostsForPermanentFinancing" type="xs:decimal"/>
            <xs:element minOccurs="0" name="DevCostsPermanentFinancing_TitleandRecordingCostsForPermanentFinancing30_x0025_PV" type="xs:decimal"/>
            <xs:element minOccurs="0" name="DevCostsPermanentFinancing_TitleandRecordingCostsForPermanentFinancing70_x0025_PV" type="xs:decimal"/>
            <xs:element minOccurs="0" name="DevCostsPermanentFinancing_TitleandRecordingCostsForPermanentFinancingDisbursedToDate" type="xs:decimal"/>
            <xs:element minOccurs="0" name="DevCostsPermanentFinancing_TitleandRecordingCostsForPermanentFinancingPerUnit" type="xs:decimal"/>
            <xs:element minOccurs="0" name="DevCostsProfessionalFees_ArchitectFeeConstructionSupervision" type="xs:decimal"/>
            <xs:element minOccurs="0" name="DevCostsProfessionalFees_ArchitectFeeConstructionSupervision30_x0025_PV" type="xs:decimal"/>
            <xs:element minOccurs="0" name="DevCostsProfessionalFees_ArchitectFeeConstructionSupervision70_x0025_PV" type="xs:decimal"/>
            <xs:element minOccurs="0" name="DevCostsProfessionalFees_ArchitectFeeConstructionSupervisionDisbursedToDate" type="xs:decimal"/>
            <xs:element minOccurs="0" name="DevCostsProfessionalFees_ArchitectFeeConstructionSupervisionPerUnit" type="xs:decimal"/>
            <xs:element minOccurs="0" name="DevCostsProfessionalFees_ArchitectFeeDesign" type="xs:decimal"/>
            <xs:element minOccurs="0" name="DevCostsProfessionalFees_ArchitectFeeDesign30_x0025_PV" type="xs:decimal"/>
            <xs:element minOccurs="0" name="DevCostsProfessionalFees_ArchitectFeeDesign70_x0025_PV" type="xs:decimal"/>
            <xs:element minOccurs="0" name="DevCostsProfessionalFees_ArchitectFeeDesignDisbursedToDate" type="xs:decimal"/>
            <xs:element minOccurs="0" name="DevCostsProfessionalFees_ArchitectFeeDesignPerUnit" type="xs:decimal"/>
            <xs:element minOccurs="0" name="DevCostsProfessionalFees_EngineeringFees" type="xs:decimal"/>
            <xs:element minOccurs="0" name="DevCostsProfessionalFees_EngineeringFees30_x0025_PV" type="xs:decimal"/>
            <xs:element minOccurs="0" name="DevCostsProfessionalFees_EngineeringFees70_x0025_PV" type="xs:decimal"/>
            <xs:element minOccurs="0" name="DevCostsProfessionalFees_EngineeringFeesDisbursedToDate" type="xs:decimal"/>
            <xs:element minOccurs="0" name="DevCostsProfessionalFees_EngineeringFeesPerUnit" type="xs:decimal"/>
            <xs:element minOccurs="0" name="DevCostsProfessionalFees_OtherProfessionalFees" type="xs:decimal"/>
            <xs:element minOccurs="0" name="DevCostsProfessionalFees_OtherProfessionalFees30_x0025_PV" type="xs:decimal"/>
            <xs:element minOccurs="0" name="DevCostsProfessionalFees_OtherProfessionalFees70_x0025_PV" type="xs:decimal"/>
            <xs:element minOccurs="0" name="DevCostsProfessionalFees_OtherProfessionalFeesDisbursedToDate" type="xs:decimal"/>
            <xs:element minOccurs="0" name="DevCostsProfessionalFees_OtherProfessionalFeesPerUnit" type="xs:decimal"/>
            <xs:element minOccurs="0" name="DevCostsProfessionalFees_ProfessionalFeesCustomField1" type="xs:decimal"/>
            <xs:element minOccurs="0" name="DevCostsProfessionalFees_ProfessionalFeesCustomField130_x0025_PV" type="xs:decimal"/>
            <xs:element minOccurs="0" name="DevCostsProfessionalFees_ProfessionalFeesCustomField170_x0025_PV" type="xs:decimal"/>
            <xs:element minOccurs="0" name="DevCostsProfessionalFees_ProfessionalFeesCustomField1DisbursedToDate" type="xs:decimal"/>
            <xs:element minOccurs="0" name="DevCostsProfessionalFees_ProfessionalFeesCustomField1PerUnit" type="xs:decimal"/>
            <xs:element minOccurs="0" name="DevCostsProfessionalFees_ProfessionalFeesCustomField2" type="xs:decimal"/>
            <xs:element minOccurs="0" name="DevCostsProfessionalFees_ProfessionalFeesCustomField230_x0025_PV" type="xs:decimal"/>
            <xs:element minOccurs="0" name="DevCostsProfessionalFees_ProfessionalFeesCustomField270_x0025_PV" type="xs:decimal"/>
            <xs:element minOccurs="0" name="DevCostsProfessionalFees_ProfessionalFeesCustomField2DisbursedToDate" type="xs:decimal"/>
            <xs:element minOccurs="0" name="DevCostsProfessionalFees_ProfessionalFeesCustomField2PerUnit" type="xs:decimal"/>
            <xs:element minOccurs="0" name="DevCostsProfessionalFees_ProfessionalFeesCustomField3" type="xs:decimal"/>
            <xs:element minOccurs="0" name="DevCostsProfessionalFees_ProfessionalFeesCustomField330_x0025_PV" type="xs:decimal"/>
            <xs:element minOccurs="0" name="DevCostsProfessionalFees_ProfessionalFeesCustomField370_x0025_PV" type="xs:decimal"/>
            <xs:element minOccurs="0" name="DevCostsProfessionalFees_ProfessionalFeesCustomField3DisbursedToDate" type="xs:decimal"/>
            <xs:element minOccurs="0" name="DevCostsProfessionalFees_ProfessionalFeesCustomField3PerUnit" type="xs:decimal"/>
            <xs:element minOccurs="0" name="DevCostsProfessionalFees_RealEstateAttorneyFees" type="xs:decimal"/>
            <xs:element minOccurs="0" name="DevCostsProfessionalFees_RealEstateAttorneyFees30_x0025_PV" type="xs:decimal"/>
            <xs:element minOccurs="0" name="DevCostsProfessionalFees_RealEstateAttorneyFees70_x0025_PV" type="xs:decimal"/>
            <xs:element minOccurs="0" name="DevCostsProfessionalFees_RealEstateAttorneyFeesDisbursedToDate" type="xs:decimal"/>
            <xs:element minOccurs="0" name="DevCostsProfessionalFees_RealEstateAttorneyFeesPerUnit" type="xs:decimal"/>
            <xs:element minOccurs="0" name="DevCostsProfessionalFees_Survey" type="xs:decimal"/>
            <xs:element minOccurs="0" name="DevCostsProfessionalFees_Survey30_x0025_PV" type="xs:decimal"/>
            <xs:element minOccurs="0" name="DevCostsProfessionalFees_Survey70_x0025_PV" type="xs:decimal"/>
            <xs:element minOccurs="0" name="DevCostsProfessionalFees_SurveyDisbursedToDate" type="xs:decimal"/>
            <xs:element minOccurs="0" name="DevCostsProfessionalFees_SurveyPerUnit" type="xs:decimal"/>
            <xs:element minOccurs="0" name="DevCostsProjectAdminAndMgmntCosts_Insurance" type="xs:decimal"/>
            <xs:element minOccurs="0" name="DevCostsProjectAdminAndMgmntCosts_Insurance30_x0025_PV" type="xs:decimal"/>
            <xs:element minOccurs="0" name="DevCostsProjectAdminAndMgmntCosts_Insurance70_x0025_PV" type="xs:decimal"/>
            <xs:element minOccurs="0" name="DevCostsProjectAdminAndMgmntCosts_InsuranceDisbursedToDate" type="xs:decimal"/>
            <xs:element minOccurs="0" name="DevCostsProjectAdminAndMgmntCosts_InsurancePerUnit" type="xs:decimal"/>
            <xs:element minOccurs="0" name="DevCostsProjectAdminAndMgmntCosts_MarketingManagement" type="xs:decimal"/>
            <xs:element minOccurs="0" name="DevCostsProjectAdminAndMgmntCosts_MarketingManagement30_x0025_PV" type="xs:decimal"/>
            <xs:element minOccurs="0" name="DevCostsProjectAdminAndMgmntCosts_MarketingManagement70_x0025_PV" type="xs:decimal"/>
            <xs:element minOccurs="0" name="DevCostsProjectAdminAndMgmntCosts_MarketingManagementDisbursedToDate" type="xs:decimal"/>
            <xs:element minOccurs="0" name="DevCostsProjectAdminAndMgmntCosts_MarketingManagementPerUnit" type="xs:decimal"/>
            <xs:element minOccurs="0" name="DevCostsProjectAdminAndMgmntCosts_OperatingExpenses" type="xs:decimal"/>
            <xs:element minOccurs="0" name="DevCostsProjectAdminAndMgmntCosts_OperatingExpenses30_x0025_PV" type="xs:decimal"/>
            <xs:element minOccurs="0" name="DevCostsProjectAdminAndMgmntCosts_OperatingExpenses70_x0025_PV" type="xs:decimal"/>
            <xs:element minOccurs="0" name="DevCostsProjectAdminAndMgmntCosts_OperatingExpensesDisbursedToDate" type="xs:decimal"/>
            <xs:element minOccurs="0" name="DevCostsProjectAdminAndMgmntCosts_OperatingExpensesPerUnit" type="xs:decimal"/>
            <xs:element minOccurs="0" name="DevCostsProjectAdminAndMgmntCosts_OtherProjectAdministrationandManagementCosts" type="xs:decimal"/>
            <xs:element minOccurs="0" name="DevCostsProjectAdminAndMgmntCosts_OtherProjectAdministrationandManagementCosts30_x0025_PV" type="xs:decimal"/>
            <xs:element minOccurs="0" name="DevCostsProjectAdminAndMgmntCosts_OtherProjectAdministrationandManagementCosts70_x0025_PV" type="xs:decimal"/>
            <xs:element minOccurs="0" name="DevCostsProjectAdminAndMgmntCosts_OtherProjectAdministrationandManagementCostsDisbursedToDate" type="xs:decimal"/>
            <xs:element minOccurs="0" name="DevCostsProjectAdminAndMgmntCosts_OtherProjectAdministrationandManagementCostsPerUnit" type="xs:decimal"/>
            <xs:element minOccurs="0" name="DevCostsProjectAdminAndMgmntCosts_ProjectAdministrationAndManagementCostsCustomField1" type="xs:decimal"/>
            <xs:element minOccurs="0" name="DevCostsProjectAdminAndMgmntCosts_ProjectAdministrationAndManagementCostsCustomField130_x0025_PV" type="xs:decimal"/>
            <xs:element minOccurs="0" name="DevCostsProjectAdminAndMgmntCosts_ProjectAdministrationAndManagementCostsCustomField170_x0025_PV" type="xs:decimal"/>
            <xs:element minOccurs="0" name="DevCostsProjectAdminAndMgmntCosts_ProjectAdministrationAndManagementCostsCustomField1DisbursedToDate" type="xs:decimal"/>
            <xs:element minOccurs="0" name="DevCostsProjectAdminAndMgmntCosts_ProjectAdministrationAndManagementCostsCustomField1PerUnit" type="xs:decimal"/>
            <xs:element minOccurs="0" name="DevCostsProjectAdminAndMgmntCosts_ProjectAdministrationAndManagementCostsCustomField2" type="xs:decimal"/>
            <xs:element minOccurs="0" name="DevCostsProjectAdminAndMgmntCosts_ProjectAdministrationAndManagementCostsCustomField230_x0025_PV" type="xs:decimal"/>
            <xs:element minOccurs="0" name="DevCostsProjectAdminAndMgmntCosts_ProjectAdministrationAndManagementCostsCustomField270_x0025_PV" type="xs:decimal"/>
            <xs:element minOccurs="0" name="DevCostsProjectAdminAndMgmntCosts_ProjectAdministrationAndManagementCostsCustomField2DisbursedToDate" type="xs:decimal"/>
            <xs:element minOccurs="0" name="DevCostsProjectAdminAndMgmntCosts_ProjectAdministrationAndManagementCostsCustomField2PerUnit" type="xs:decimal"/>
            <xs:element minOccurs="0" name="DevCostsProjectAdminAndMgmntCosts_ProjectAdministrationAndManagementCostsCustomField3" type="xs:decimal"/>
            <xs:element minOccurs="0" name="DevCostsProjectAdminAndMgmntCosts_ProjectAdministrationAndManagementCostsCustomField330_x0025_PV" type="xs:decimal"/>
            <xs:element minOccurs="0" name="DevCostsProjectAdminAndMgmntCosts_ProjectAdministrationAndManagementCostsCustomField370_x0025_PV" type="xs:decimal"/>
            <xs:element minOccurs="0" name="DevCostsProjectAdminAndMgmntCosts_ProjectAdministrationAndManagementCostsCustomField3DisbursedToDate" type="xs:decimal"/>
            <xs:element minOccurs="0" name="DevCostsProjectAdminAndMgmntCosts_ProjectAdministrationAndManagementCostsCustomField3PerUnit" type="xs:decimal"/>
            <xs:element minOccurs="0" name="DevCostsProjectReserves_OperatingReserve" type="xs:decimal"/>
            <xs:element minOccurs="0" name="DevCostsProjectReserves_OperatingReserve30_x0025_PV" type="xs:decimal"/>
            <xs:element minOccurs="0" name="DevCostsProjectReserves_OperatingReserve70_x0025_PV" type="xs:decimal"/>
            <xs:element minOccurs="0" name="DevCostsProjectReserves_OperatingReserveDisbursedToDate" type="xs:decimal"/>
            <xs:element minOccurs="0" name="DevCostsProjectReserves_OperatingReservePerUnit" type="xs:decimal"/>
            <xs:element minOccurs="0" name="DevCostsProjectReserves_OtherProjectReservesCosts" type="xs:decimal"/>
            <xs:element minOccurs="0" name="DevCostsProjectReserves_OtherProjectReservesCosts30_x0025_PV" type="xs:decimal"/>
            <xs:element minOccurs="0" name="DevCostsProjectReserves_OtherProjectReservesCosts70_x0025_PV" type="xs:decimal"/>
            <xs:element minOccurs="0" name="DevCostsProjectReserves_OtherProjectReservesCostsDisbursedToDate" type="xs:decimal"/>
            <xs:element minOccurs="0" name="DevCostsProjectReserves_OtherProjectReservesCostsPerUnit" type="xs:decimal"/>
            <xs:element minOccurs="0" name="DevCostsProjectReserves_ProjectReservesCustomField1" type="xs:decimal"/>
            <xs:element minOccurs="0" name="DevCostsProjectReserves_ProjectReservesCustomField130_x0025_PV" type="xs:decimal"/>
            <xs:element minOccurs="0" name="DevCostsProjectReserves_ProjectReservesCustomField170_x0025_PV" type="xs:decimal"/>
            <xs:element minOccurs="0" name="DevCostsProjectReserves_ProjectReservesCustomField1DisbursedToDate" type="xs:decimal"/>
            <xs:element minOccurs="0" name="DevCostsProjectReserves_ProjectReservesCustomField1PerUnit" type="xs:decimal"/>
            <xs:element minOccurs="0" name="DevCostsProjectReserves_ProjectReservesCustomField2" type="xs:decimal"/>
            <xs:element minOccurs="0" name="DevCostsProjectReserves_ProjectReservesCustomField230_x0025_PV" type="xs:decimal"/>
            <xs:element minOccurs="0" name="DevCostsProjectReserves_ProjectReservesCustomField270_x0025_PV" type="xs:decimal"/>
            <xs:element minOccurs="0" name="DevCostsProjectReserves_ProjectReservesCustomField2DisbursedToDate" type="xs:decimal"/>
            <xs:element minOccurs="0" name="DevCostsProjectReserves_ProjectReservesCustomField2PerUnit" type="xs:decimal"/>
            <xs:element minOccurs="0" name="DevCostsProjectReserves_ProjectReservesCustomField3" type="xs:decimal"/>
            <xs:element minOccurs="0" name="DevCostsProjectReserves_ProjectReservesCustomField330_x0025_PV" type="xs:decimal"/>
            <xs:element minOccurs="0" name="DevCostsProjectReserves_ProjectReservesCustomField370_x0025_PV" type="xs:decimal"/>
            <xs:element minOccurs="0" name="DevCostsProjectReserves_ProjectReservesCustomField3DisbursedToDate" type="xs:decimal"/>
            <xs:element minOccurs="0" name="DevCostsProjectReserves_ProjectReservesCustomField3PerUnit" type="xs:decimal"/>
            <xs:element minOccurs="0" name="DevCostsProjectReserves_RentUpReserve" type="xs:decimal"/>
            <xs:element minOccurs="0" name="DevCostsProjectReserves_RentUpReserve30_x0025_PV" type="xs:decimal"/>
            <xs:element minOccurs="0" name="DevCostsProjectReserves_RentUpReserve70_x0025_PV" type="xs:decimal"/>
            <xs:element minOccurs="0" name="DevCostsProjectReserves_RentUpReserveDisbursedToDate" type="xs:decimal"/>
            <xs:element minOccurs="0" name="DevCostsProjectReserves_RentUpReservePerUnit" type="xs:decimal"/>
            <xs:element minOccurs="0" name="DevCostsProjectReserves_ReplacementReserve" type="xs:decimal"/>
            <xs:element minOccurs="0" name="DevCostsProjectReserves_ReplacementReserve30_x0025_PV" type="xs:decimal"/>
            <xs:element minOccurs="0" name="DevCostsProjectReserves_ReplacementReserve70_x0025_PV" type="xs:decimal"/>
            <xs:element minOccurs="0" name="DevCostsProjectReserves_ReplacementReserveDisbursedToDate" type="xs:decimal"/>
            <xs:element minOccurs="0" name="DevCostsProjectReserves_ReplacementReservePerUnit" type="xs:decimal"/>
            <xs:element minOccurs="0" name="DevCostsSiteWorkCosts_DemolitionClearance" type="xs:decimal"/>
            <xs:element minOccurs="0" name="DevCostsSiteWorkCosts_DemolitionClearance30_x0025_PV" type="xs:decimal"/>
            <xs:element minOccurs="0" name="DevCostsSiteWorkCosts_DemolitionClearance70_x0025_PV" type="xs:decimal"/>
            <xs:element minOccurs="0" name="DevCostsSiteWorkCosts_DemolitionClearanceDisbursedToDate" type="xs:decimal"/>
            <xs:element minOccurs="0" name="DevCostsSiteWorkCosts_DemolitionClearancePerUnit" type="xs:decimal"/>
            <xs:element minOccurs="0" name="DevCostsSiteWorkCosts_Improvements" type="xs:decimal"/>
            <xs:element minOccurs="0" name="DevCostsSiteWorkCosts_Improvements30_x0025_PV" type="xs:decimal"/>
            <xs:element minOccurs="0" name="DevCostsSiteWorkCosts_Improvements70_x0025_PV" type="xs:decimal"/>
            <xs:element minOccurs="0" name="DevCostsSiteWorkCosts_ImprovementsDisbursedToDate" type="xs:decimal"/>
            <xs:element minOccurs="0" name="DevCostsSiteWorkCosts_ImprovementsPerUnit" type="xs:decimal"/>
            <xs:element minOccurs="0" name="DevCostsSiteWorkCosts_OffSiteRemediation" type="xs:decimal"/>
            <xs:element minOccurs="0" name="DevCostsSiteWorkCosts_OffSiteRemediation30_x0025_PV" type="xs:decimal"/>
            <xs:element minOccurs="0" name="DevCostsSiteWorkCosts_OffSiteRemediation70_x0025_PV" type="xs:decimal"/>
            <xs:element minOccurs="0" name="DevCostsSiteWorkCosts_OffSiteRemediationDisbursedToDate" type="xs:decimal"/>
            <xs:element minOccurs="0" name="DevCostsSiteWorkCosts_OffSiteRemediationPerUnit" type="xs:decimal"/>
            <xs:element minOccurs="0" name="DevCostsSiteWorkCosts_OnSiteRemediation" type="xs:decimal"/>
            <xs:element minOccurs="0" name="DevCostsSiteWorkCosts_OnSiteRemediation30_x0025_PV" type="xs:decimal"/>
            <xs:element minOccurs="0" name="DevCostsSiteWorkCosts_OnSiteRemediation70_x0025_PV" type="xs:decimal"/>
            <xs:element minOccurs="0" name="DevCostsSiteWorkCosts_OnSiteRemediationDisbursedToDate" type="xs:decimal"/>
            <xs:element minOccurs="0" name="DevCostsSiteWorkCosts_OnSiteRemediationPerUnit" type="xs:decimal"/>
            <xs:element minOccurs="0" name="DevCostsSiteWorkCosts_OtherSiteWork" type="xs:decimal"/>
            <xs:element minOccurs="0" name="DevCostsSiteWorkCosts_OtherSiteWork30_x0025_PV" type="xs:decimal"/>
            <xs:element minOccurs="0" name="DevCostsSiteWorkCosts_OtherSiteWork70_x0025_PV" type="xs:decimal"/>
            <xs:element minOccurs="0" name="DevCostsSiteWorkCosts_OtherSiteWorkCosts" type="xs:decimal"/>
            <xs:element minOccurs="0" name="DevCostsSiteWorkCosts_OtherSiteWorkCosts30_x0025_PV" type="xs:decimal"/>
            <xs:element minOccurs="0" name="DevCostsSiteWorkCosts_OtherSiteWorkCosts70_x0025_PV" type="xs:decimal"/>
            <xs:element minOccurs="0" name="DevCostsSiteWorkCosts_OtherSiteWorkCostsDisbursedToDate" type="xs:decimal"/>
            <xs:element minOccurs="0" name="DevCostsSiteWorkCosts_OtherSiteWorkCostsPerUnit" type="xs:decimal"/>
            <xs:element minOccurs="0" name="DevCostsSiteWorkCosts_OtherSiteWorkDisbursedToDate" type="xs:decimal"/>
            <xs:element minOccurs="0" name="DevCostsSiteWorkCosts_OtherSiteWorkPerUnit" type="xs:decimal"/>
            <xs:element minOccurs="0" name="DevCostsSiteWorkCosts_SiteWorkCostsCustomField1" type="xs:decimal"/>
            <xs:element minOccurs="0" name="DevCostsSiteWorkCosts_SiteWorkCostsCustomField130_x0025_PV" type="xs:decimal"/>
            <xs:element minOccurs="0" name="DevCostsSiteWorkCosts_SiteWorkCostsCustomField170_x0025_PV" type="xs:decimal"/>
            <xs:element minOccurs="0" name="DevCostsSiteWorkCosts_SiteWorkCostsCustomField1DisbursedToDate" type="xs:decimal"/>
            <xs:element minOccurs="0" name="DevCostsSiteWorkCosts_SiteWorkCostsCustomField1PerUnit" type="xs:decimal"/>
            <xs:element minOccurs="0" name="DevCostsSiteWorkCosts_SiteWorkCostsCustomField2" type="xs:decimal"/>
            <xs:element minOccurs="0" name="DevCostsSiteWorkCosts_SiteWorkCostsCustomField230_x0025_PV" type="xs:decimal"/>
            <xs:element minOccurs="0" name="DevCostsSiteWorkCosts_SiteWorkCostsCustomField270_x0025_PV" type="xs:decimal"/>
            <xs:element minOccurs="0" name="DevCostsSiteWorkCosts_SiteWorkCostsCustomField2DisbursedToDate" type="xs:decimal"/>
            <xs:element minOccurs="0" name="DevCostsSiteWorkCosts_SiteWorkCostsCustomField2PerUnit" type="xs:decimal"/>
            <xs:element minOccurs="0" name="DevCostsSiteWorkCosts_SiteWorkCostsCustomField3" type="xs:decimal"/>
            <xs:element minOccurs="0" name="DevCostsSiteWorkCosts_SiteWorkCostsCustomField330_x0025_PV" type="xs:decimal"/>
            <xs:element minOccurs="0" name="DevCostsSiteWorkCosts_SiteWorkCostsCustomField370_x0025_PV" type="xs:decimal"/>
            <xs:element minOccurs="0" name="DevCostsSiteWorkCosts_SiteWorkCostsCustomField3DisbursedToDate" type="xs:decimal"/>
            <xs:element minOccurs="0" name="DevCostsSiteWorkCosts_SiteWorkCostsCustomField3PerUnit" type="xs:decimal"/>
            <xs:element minOccurs="0" name="DevCostsSoftCosts_ComplianceFees" type="xs:decimal"/>
            <xs:element minOccurs="0" name="DevCostsSoftCosts_ComplianceFees30_x0025_PV" type="xs:decimal"/>
            <xs:element minOccurs="0" name="DevCostsSoftCosts_ComplianceFees70_x0025_PV" type="xs:decimal"/>
            <xs:element minOccurs="0" name="DevCostsSoftCosts_ComplianceFeesDisbursedToDate" type="xs:decimal"/>
            <xs:element minOccurs="0" name="DevCostsSoftCosts_ComplianceFeesPerUnit" type="xs:decimal"/>
            <xs:element minOccurs="0" name="DevCostsSoftCosts_CostCertification" type="xs:decimal"/>
            <xs:element minOccurs="0" name="DevCostsSoftCosts_CostCertification30_x0025_PV" type="xs:decimal"/>
            <xs:element minOccurs="0" name="DevCostsSoftCosts_CostCertification70_x0025_PV" type="xs:decimal"/>
            <xs:element minOccurs="0" name="DevCostsSoftCosts_CostCertificationDisbursedToDate" type="xs:decimal"/>
            <xs:element minOccurs="0" name="DevCostsSoftCosts_CostCertificationPerUnit" type="xs:decimal"/>
            <xs:element minOccurs="0" name="DevCostsSoftCosts_EnvironmentalStudy" type="xs:decimal"/>
            <xs:element minOccurs="0" name="DevCostsSoftCosts_EnvironmentalStudy30_x0025_PV" type="xs:decimal"/>
            <xs:element minOccurs="0" name="DevCostsSoftCosts_EnvironmentalStudy70_x0025_PV" type="xs:decimal"/>
            <xs:element minOccurs="0" name="DevCostsSoftCosts_EnvironmentalStudyDisbursedToDate" type="xs:decimal"/>
            <xs:element minOccurs="0" name="DevCostsSoftCosts_EnvironmentalStudyPerUnit" type="xs:decimal"/>
            <xs:element minOccurs="0" name="DevCostsSoftCosts_FeasibilityStudy" type="xs:decimal"/>
            <xs:element minOccurs="0" name="DevCostsSoftCosts_FeasibilityStudy30_x0025_PV" type="xs:decimal"/>
            <xs:element minOccurs="0" name="DevCostsSoftCosts_FeasibilityStudy70_x0025_PV" type="xs:decimal"/>
            <xs:element minOccurs="0" name="DevCostsSoftCosts_FeasibilityStudyDisbursedToDate" type="xs:decimal"/>
            <xs:element minOccurs="0" name="DevCostsSoftCosts_FeasibilityStudyPerUnit" type="xs:decimal"/>
            <xs:element minOccurs="0" name="DevCostsSoftCosts_MarketStudy" type="xs:decimal"/>
            <xs:element minOccurs="0" name="DevCostsSoftCosts_MarketStudy30_x0025_PV" type="xs:decimal"/>
            <xs:element minOccurs="0" name="DevCostsSoftCosts_MarketStudy70_x0025_PV" type="xs:decimal"/>
            <xs:element minOccurs="0" name="DevCostsSoftCosts_MarketStudyDisbursedToDate" type="xs:decimal"/>
            <xs:element minOccurs="0" name="DevCostsSoftCosts_MarketStudyPerUnit" type="xs:decimal"/>
            <xs:element minOccurs="0" name="DevCostsSoftCosts_OtherOwnerCosts" type="xs:decimal"/>
            <xs:element minOccurs="0" name="DevCostsSoftCosts_OtherOwnerCosts30_x0025_PV" type="xs:decimal"/>
            <xs:element minOccurs="0" name="DevCostsSoftCosts_OtherOwnerCosts70_x0025_PV" type="xs:decimal"/>
            <xs:element minOccurs="0" name="DevCostsSoftCosts_OtherOwnerCostsDisbursedToDate" type="xs:decimal"/>
            <xs:element minOccurs="0" name="DevCostsSoftCosts_OtherOwnerCostsPerUnit" type="xs:decimal"/>
            <xs:element minOccurs="0" name="DevCostsSoftCosts_SoftCostsCustomField1" type="xs:decimal"/>
            <xs:element minOccurs="0" name="DevCostsSoftCosts_SoftCostsCustomField130_x0025_PV" type="xs:decimal"/>
            <xs:element minOccurs="0" name="DevCostsSoftCosts_SoftCostsCustomField170_x0025_PV" type="xs:decimal"/>
            <xs:element minOccurs="0" name="DevCostsSoftCosts_SoftCostsCustomField1DisbursedToDate" type="xs:decimal"/>
            <xs:element minOccurs="0" name="DevCostsSoftCosts_SoftCostsCustomField1PerUnit" type="xs:decimal"/>
            <xs:element minOccurs="0" name="DevCostsSoftCosts_SoftCostsCustomField2" type="xs:decimal"/>
            <xs:element minOccurs="0" name="DevCostsSoftCosts_SoftCostsCustomField230_x0025_PV" type="xs:decimal"/>
            <xs:element minOccurs="0" name="DevCostsSoftCosts_SoftCostsCustomField270_x0025_PV" type="xs:decimal"/>
            <xs:element minOccurs="0" name="DevCostsSoftCosts_SoftCostsCustomField2DisbursedToDate" type="xs:decimal"/>
            <xs:element minOccurs="0" name="DevCostsSoftCosts_SoftCostsCustomField2PerUnit" type="xs:decimal"/>
            <xs:element minOccurs="0" name="DevCostsSoftCosts_SoftCostsCustomField3" type="xs:decimal"/>
            <xs:element minOccurs="0" name="DevCostsSoftCosts_SoftCostsCustomField330_x0025_PV" type="xs:decimal"/>
            <xs:element minOccurs="0" name="DevCostsSoftCosts_SoftCostsCustomField370_x0025_PV" type="xs:decimal"/>
            <xs:element minOccurs="0" name="DevCostsSoftCosts_SoftCostsCustomField3DisbursedToDate" type="xs:decimal"/>
            <xs:element minOccurs="0" name="DevCostsSoftCosts_SoftCostsCustomField3PerUnit" type="xs:decimal"/>
            <xs:element minOccurs="0" name="DevCostsSoftCosts_TaxCreditFees" type="xs:decimal"/>
            <xs:element minOccurs="0" name="DevCostsSoftCosts_TaxCreditFees30_x0025_PV" type="xs:decimal"/>
            <xs:element minOccurs="0" name="DevCostsSoftCosts_TaxCreditFees70_x0025_PV" type="xs:decimal"/>
            <xs:element minOccurs="0" name="DevCostsSoftCosts_TaxCreditFeesDisbursedToDate" type="xs:decimal"/>
            <xs:element minOccurs="0" name="DevCostsSoftCosts_TaxCreditFeesPerUnit" type="xs:decimal"/>
            <xs:element minOccurs="0" name="DevCostsSoftCosts_TenantRelocationCosts" type="xs:decimal"/>
            <xs:element minOccurs="0" name="DevCostsSoftCosts_TenantRelocationCosts30_x0025_PV" type="xs:decimal"/>
            <xs:element minOccurs="0" name="DevCostsSoftCosts_TenantRelocationCosts70_x0025_PV" type="xs:decimal"/>
            <xs:element minOccurs="0" name="DevCostsSoftCosts_TenantRelocationCostsDisbursedToDate" type="xs:decimal"/>
            <xs:element minOccurs="0" name="DevCostsSoftCosts_TenantRelocationCostsPerUnit" type="xs:decimal"/>
            <xs:element minOccurs="0" name="DevCostsSyndicationCosts_BridgeLoanFees" type="xs:decimal"/>
            <xs:element minOccurs="0" name="DevCostsSyndicationCosts_BridgeLoanFees30_x0025_PV" type="xs:decimal"/>
            <xs:element minOccurs="0" name="DevCostsSyndicationCosts_BridgeLoanFees70_x0025_PV" type="xs:decimal"/>
            <xs:element minOccurs="0" name="DevCostsSyndicationCosts_BridgeLoanFeesDisbursedToDate" type="xs:decimal"/>
            <xs:element minOccurs="0" name="DevCostsSyndicationCosts_BridgeLoanFeesPerUnit" type="xs:decimal"/>
            <xs:element minOccurs="0" name="DevCostsSyndicationCosts_OrganizationalExpenses" type="xs:decimal"/>
            <xs:element minOccurs="0" name="DevCostsSyndicationCosts_OrganizationalExpenses30_x0025_PV" type="xs:decimal"/>
            <xs:element minOccurs="0" name="DevCostsSyndicationCosts_OrganizationalExpenses70_x0025_PV" type="xs:decimal"/>
            <xs:element minOccurs="0" name="DevCostsSyndicationCosts_OrganizationalExpensesDisbursedToDate" type="xs:decimal"/>
            <xs:element minOccurs="0" name="DevCostsSyndicationCosts_OrganizationalExpensesPerUnit" type="xs:decimal"/>
            <xs:element minOccurs="0" name="DevCostsSyndicationCosts_SyndicationCostsCustomField1" type="xs:decimal"/>
            <xs:element minOccurs="0" name="DevCostsSyndicationCosts_SyndicationCostsCustomField130_x0025_PV" type="xs:decimal"/>
            <xs:element minOccurs="0" name="DevCostsSyndicationCosts_SyndicationCostsCustomField170_x0025_PV" type="xs:decimal"/>
            <xs:element minOccurs="0" name="DevCostsSyndicationCosts_SyndicationCostsCustomField1DisbursedToDate" type="xs:decimal"/>
            <xs:element minOccurs="0" name="DevCostsSyndicationCosts_SyndicationCostsCustomField1PerUnit" type="xs:decimal"/>
            <xs:element minOccurs="0" name="DevCostsSyndicationCosts_SyndicationCostsCustomField2" type="xs:decimal"/>
            <xs:element minOccurs="0" name="DevCostsSyndicationCosts_SyndicationCostsCustomField230_x0025_PV" type="xs:decimal"/>
            <xs:element minOccurs="0" name="DevCostsSyndicationCosts_SyndicationCostsCustomField270_x0025_PV" type="xs:decimal"/>
            <xs:element minOccurs="0" name="DevCostsSyndicationCosts_SyndicationCostsCustomField2DisbursedToDate" type="xs:decimal"/>
            <xs:element minOccurs="0" name="DevCostsSyndicationCosts_SyndicationCostsCustomField2PerUnit" type="xs:decimal"/>
            <xs:element minOccurs="0" name="DevCostsSyndicationCosts_SyndicationCostsCustomField3" type="xs:decimal"/>
            <xs:element minOccurs="0" name="DevCostsSyndicationCosts_SyndicationCostsCustomField330_x0025_PV" type="xs:decimal"/>
            <xs:element minOccurs="0" name="DevCostsSyndicationCosts_SyndicationCostsCustomField370_x0025_PV" type="xs:decimal"/>
            <xs:element minOccurs="0" name="DevCostsSyndicationCosts_SyndicationCostsCustomField3DisbursedToDate" type="xs:decimal"/>
            <xs:element minOccurs="0" name="DevCostsSyndicationCosts_SyndicationCostsCustomField3PerUnit" type="xs:decimal"/>
            <xs:element minOccurs="0" name="DevCostsSyndicationCosts_SyndicationFees" type="xs:decimal"/>
            <xs:element minOccurs="0" name="DevCostsSyndicationCosts_SyndicationFees30_x0025_PV" type="xs:decimal"/>
            <xs:element minOccurs="0" name="DevCostsSyndicationCosts_SyndicationFees70_x0025_PV" type="xs:decimal"/>
            <xs:element minOccurs="0" name="DevCostsSyndicationCosts_SyndicationFeesDisbursedToDate" type="xs:decimal"/>
            <xs:element minOccurs="0" name="DevCostsSyndicationCosts_SyndicationFeesPerUnit" type="xs:decimal"/>
            <xs:element minOccurs="0" name="DevCostsSyndicationCosts_TaxOpinion" type="xs:decimal"/>
            <xs:element minOccurs="0" name="DevCostsSyndicationCosts_TaxOpinion30_x0025_PV" type="xs:decimal"/>
            <xs:element minOccurs="0" name="DevCostsSyndicationCosts_TaxOpinion70_x0025_PV" type="xs:decimal"/>
            <xs:element minOccurs="0" name="DevCostsSyndicationCosts_TaxOpinionDisbursedToDate" type="xs:decimal"/>
            <xs:element minOccurs="0" name="DevCostsSyndicationCosts_TaxOpinionPerUnit" type="xs:decimal"/>
            <xs:element minOccurs="0" name="Developer_Contact_City" type="xs:string"/>
            <xs:element minOccurs="0" name="Developer_Contact_County" type="xs:string"/>
            <xs:element minOccurs="0" name="Developer_Contact_Email" type="xs:string"/>
            <xs:element minOccurs="0" name="Developer_Contact_Fax" type="xs:string"/>
            <xs:element minOccurs="0" name="Developer_Contact_FirstName" type="xs:string"/>
            <xs:element minOccurs="0" name="Developer_Contact_LastNameOrBusinessName" type="xs:string"/>
            <xs:element minOccurs="0" name="Developer_Contact_MI" type="xs:string"/>
            <xs:element minOccurs="0" name="Developer_Contact_Phone" type="xs:string"/>
            <xs:element minOccurs="0" name="Developer_Contact_PrimaryStreet" type="xs:string"/>
            <xs:element minOccurs="0" name="Developer_Contact_Salutation" type="xs:string"/>
            <xs:element minOccurs="0" name="Developer_Contact_SecondaryStreet" type="xs:string"/>
            <xs:element minOccurs="0" name="Developer_Contact_State" type="xs:string"/>
            <xs:element minOccurs="0" name="Developer_Contact_TaxID" type="xs:string"/>
            <xs:element minOccurs="0" name="Developer_Contact_Title" type="xs:string"/>
            <xs:element minOccurs="0" name="Developer_Contact_Zip" type="xs:string"/>
            <xs:element minOccurs="0" name="DevelopmentCostsNew_FundingAppId" type="xs:int"/>
            <xs:element minOccurs="0" name="DevelopmentCostsNew_PercentofProjectCompletion" type="xs:decimal"/>
            <xs:element minOccurs="0" name="DevelopmentCostsNew_RevisionNumber" type="xs:int"/>
            <xs:element minOccurs="0" name="DevelopmentCostsNew_StagingPK" type="xs:int"/>
            <xs:element minOccurs="0" name="DevelopmentCostsNew_TC30_x0025_PV" type="xs:decimal"/>
            <xs:element minOccurs="0" name="DevelopmentCostsNew_TC70_x0025_PV" type="xs:decimal"/>
            <xs:element minOccurs="0" name="DevelopmentCostsNew_TCEffectiveDate" type="xs:date"/>
            <xs:element minOccurs="0" name="DevelopmentCostsNew_TotalAmountDisbursedtoDate" type="xs:decimal"/>
            <xs:element minOccurs="0" name="DevelopmentTeam_ArchitectName" type="xs:string"/>
            <xs:element minOccurs="0" name="DevelopmentTeam_ArchitectPhone" type="xs:string"/>
            <xs:element minOccurs="0" name="DevelopmentTeam_ConsultantName" type="xs:string"/>
            <xs:element minOccurs="0" name="DevelopmentTeam_ConsultantPhone" type="xs:string"/>
            <xs:element minOccurs="0" name="DevelopmentTeam_CustomFieldBitValue1" type="xs:boolean"/>
            <xs:element minOccurs="0" name="DevelopmentTeam_CustomFieldBitValue2" type="xs:boolean"/>
            <xs:element minOccurs="0" name="DevelopmentTeam_CustomFieldBitValue3" type="xs:boolean"/>
            <xs:element minOccurs="0" name="DevelopmentTeam_CustomFieldBitValue4" type="xs:boolean"/>
            <xs:element minOccurs="0" name="DevelopmentTeam_CustomFieldBitValue5" type="xs:boolean"/>
            <xs:element minOccurs="0" name="DevelopmentTeam_CustomFieldDateValue1" type="xs:date"/>
            <xs:element minOccurs="0" name="DevelopmentTeam_CustomFieldDateValue2" type="xs:date"/>
            <xs:element minOccurs="0" name="DevelopmentTeam_CustomFieldDateValue3" type="xs:date"/>
            <xs:element minOccurs="0" name="DevelopmentTeam_CustomFieldDateValue4" type="xs:date"/>
            <xs:element minOccurs="0" name="DevelopmentTeam_CustomFieldDateValue5" type="xs:date"/>
            <xs:element minOccurs="0" name="DevelopmentTeam_CustomFieldDecimalValue1" type="xs:decimal"/>
            <xs:element minOccurs="0" name="DevelopmentTeam_CustomFieldDecimalValue2" type="xs:decimal"/>
            <xs:element minOccurs="0" name="DevelopmentTeam_CustomFieldDecimalValue3" type="xs:decimal"/>
            <xs:element minOccurs="0" name="DevelopmentTeam_CustomFieldDecimalValue4" type="xs:decimal"/>
            <xs:element minOccurs="0" name="DevelopmentTeam_CustomFieldDecimalValue5" type="xs:decimal"/>
            <xs:element minOccurs="0" name="DevelopmentTeam_CustomFieldNumericValue1" type="xs:decimal"/>
            <xs:element minOccurs="0" name="DevelopmentTeam_CustomFieldNumericValue2" type="xs:decimal"/>
            <xs:element minOccurs="0" name="DevelopmentTeam_CustomFieldNumericValue3" type="xs:decimal"/>
            <xs:element minOccurs="0" name="DevelopmentTeam_CustomFieldNumericValue4" type="xs:decimal"/>
            <xs:element minOccurs="0" name="DevelopmentTeam_CustomFieldNumericValue5" type="xs:decimal"/>
            <xs:element minOccurs="0" name="DevelopmentTeam_CustomFieldTextValue1" type="xs:string"/>
            <xs:element minOccurs="0" name="DevelopmentTeam_CustomFieldTextValue10" type="xs:string"/>
            <xs:element minOccurs="0" name="DevelopmentTeam_CustomFieldTextValue11" type="xs:string"/>
            <xs:element minOccurs="0" name="DevelopmentTeam_CustomFieldTextValue12" type="xs:string"/>
            <xs:element minOccurs="0" name="DevelopmentTeam_CustomFieldTextValue13" type="xs:string"/>
            <xs:element minOccurs="0" name="DevelopmentTeam_CustomFieldTextValue14" type="xs:string"/>
            <xs:element minOccurs="0" name="DevelopmentTeam_CustomFieldTextValue15" type="xs:string"/>
            <xs:element minOccurs="0" name="DevelopmentTeam_CustomFieldTextValue2" type="xs:string"/>
            <xs:element minOccurs="0" name="DevelopmentTeam_CustomFieldTextValue3" type="xs:string"/>
            <xs:element minOccurs="0" name="DevelopmentTeam_CustomFieldTextValue4" type="xs:string"/>
            <xs:element minOccurs="0" name="DevelopmentTeam_CustomFieldTextValue5" type="xs:string"/>
            <xs:element minOccurs="0" name="DevelopmentTeam_CustomFieldTextValue6" type="xs:string"/>
            <xs:element minOccurs="0" name="DevelopmentTeam_CustomFieldTextValue7" type="xs:string"/>
            <xs:element minOccurs="0" name="DevelopmentTeam_CustomFieldTextValue8" type="xs:string"/>
            <xs:element minOccurs="0" name="DevelopmentTeam_CustomFieldTextValue9" type="xs:string"/>
            <xs:element minOccurs="0" name="DevelopmentTeam_DeveloperName" type="xs:string"/>
            <xs:element minOccurs="0" name="DevelopmentTeam_DeveloperPhone" type="xs:string"/>
            <xs:element minOccurs="0" name="DevelopmentTeam_GeneralContractorName" type="xs:string"/>
            <xs:element minOccurs="0" name="DevelopmentTeam_GeneralContractorPhone" type="xs:string"/>
            <xs:element minOccurs="0" name="DevelopmentTeam_ManagementCompanyName" type="xs:string"/>
            <xs:element minOccurs="0" name="DevelopmentTeam_ManagementCompanyPhone" type="xs:string"/>
            <xs:element minOccurs="0" name="DevelopmentTeam_TaxAccountantName" type="xs:string"/>
            <xs:element minOccurs="0" name="DevelopmentTeam_TaxAccountantPhone" type="xs:string"/>
            <xs:element minOccurs="0" name="DevelopmentTeam_TaxAttorneyName" type="xs:string"/>
            <xs:element minOccurs="0" name="DevelopmentTeam_TaxAttorneyPhone" type="xs:string"/>
            <xs:element minOccurs="0" name="EnergyConservationInformation_CostForEnergyPerformanceRelatedImprovements" type="xs:decimal"/>
            <xs:element minOccurs="0" name="EnergyConservationInformation_ElectricCommonAreaEnergyUseCurrent" type="xs:decimal"/>
            <xs:element minOccurs="0" name="EnergyConservationInformation_ElectricCommonAreaEnergyUseProjected" type="xs:decimal"/>
            <xs:element minOccurs="0" name="EnergyConservationInformation_ElectricResidentialAreaEnergyUseCurrent" type="xs:decimal"/>
            <xs:element minOccurs="0" name="EnergyConservationInformation_ElectricResidentialAreaEnergyUseProjected" type="xs:decimal"/>
            <xs:element minOccurs="0" name="EnergyConservationInformation_EnergyStarComplianceThroughPrescriptivePath" type="xs:boolean"/>
            <xs:element minOccurs="0" name="EnergyConservationInformation_FuelCommonAreaEnergyUseCurrent" type="xs:decimal"/>
            <xs:element minOccurs="0" name="EnergyConservationInformation_FuelCommonAreaEnergyUseProjected" type="xs:decimal"/>
            <xs:element minOccurs="0" name="EnergyConservationInformation_FuelResidentialAreaEnergyUseCurrent" type="xs:decimal"/>
            <xs:element minOccurs="0" name="EnergyConservationInformation_FuelResidentialAreaEnergyUseProjected" type="xs:decimal"/>
            <xs:element minOccurs="0" name="EnergyConservationInformation_NaturalGasCommonAreaEnergyUseCurrent" type="xs:decimal"/>
            <xs:element minOccurs="0" name="EnergyConservationInformation_NaturalGasCommonAreaEnergyUseProjected" type="xs:decimal"/>
            <xs:element minOccurs="0" name="EnergyConservationInformation_NaturalGasResidentialAreaEnergyUseCurrent" type="xs:decimal"/>
            <xs:element minOccurs="0" name="EnergyConservationInformation_NaturalGasResidentialAreaEnergyUseProjected" type="xs:decimal"/>
            <xs:element minOccurs="0" name="EnergyConservationInformation_ProjectedAnnualConsumption" type="xs:decimal"/>
            <xs:element minOccurs="0" name="EnergyConservationInformation_ProjectedAnnualSavings" type="xs:decimal"/>
            <xs:element minOccurs="0" name="EnergyConservationInformation_ProjectedEnergyStarHERSIndexTargetHigh" type="xs:decimal"/>
            <xs:element minOccurs="0" name="EnergyConservationInformation_ProjectedEnergyStarHERSIndexTargetLow" type="xs:decimal"/>
            <xs:element minOccurs="0" name="EnergyConservationInformation_ProjectedEnergyStarPerformanceTarget" type="xs:decimal"/>
            <xs:element minOccurs="0" name="EnergyConservationInformation_ProjectedPaybackPeriod" type="xs:decimal"/>
            <xs:element minOccurs="0" name="EnergyConservationInformation_ProjectedReductionInAnnualConsumption" type="xs:decimal"/>
            <xs:element minOccurs="0" name="EnergyConservationInformation_ProposedHERSIndexTargetHigh" type="xs:decimal"/>
            <xs:element minOccurs="0" name="EnergyConservationInformation_ProposedHERSIndexTargetLow" type="xs:decimal"/>
            <xs:element minOccurs="0" name="EnergyConservationInformation_TotalCurrentConsumption" type="xs:decimal"/>
            <xs:element minOccurs="0" name="FixedExpenses_CustomFieldBitValue1" type="xs:boolean"/>
            <xs:element minOccurs="0" name="FixedExpenses_CustomFieldBitValue2" type="xs:boolean"/>
            <xs:element minOccurs="0" name="FixedExpenses_CustomFieldBitValue3" type="xs:boolean"/>
            <xs:element minOccurs="0" name="FixedExpenses_CustomFieldBitValue4" type="xs:boolean"/>
            <xs:element minOccurs="0" name="FixedExpenses_CustomFieldBitValue5" type="xs:boolean"/>
            <xs:element minOccurs="0" name="FixedExpenses_CustomFieldDateValue1" type="xs:date"/>
            <xs:element minOccurs="0" name="FixedExpenses_CustomFieldDateValue2" type="xs:date"/>
            <xs:element minOccurs="0" name="FixedExpenses_CustomFieldDateValue3" type="xs:date"/>
            <xs:element minOccurs="0" name="FixedExpenses_CustomFieldDateValue4" type="xs:date"/>
            <xs:element minOccurs="0" name="FixedExpenses_CustomFieldDateValue5" type="xs:date"/>
            <xs:element minOccurs="0" name="FixedExpenses_CustomFieldDecimalValue1" type="xs:decimal"/>
            <xs:element minOccurs="0" name="FixedExpenses_CustomFieldDecimalValue2" type="xs:decimal"/>
            <xs:element minOccurs="0" name="FixedExpenses_CustomFieldDecimalValue3" type="xs:decimal"/>
            <xs:element minOccurs="0" name="FixedExpenses_CustomFieldDecimalValue4" type="xs:decimal"/>
            <xs:element minOccurs="0" name="FixedExpenses_CustomFieldDecimalValue5" type="xs:decimal"/>
            <xs:element minOccurs="0" name="FixedExpenses_CustomFieldNumericValue1" type="xs:decimal"/>
            <xs:element minOccurs="0" name="FixedExpenses_CustomFieldNumericValue2" type="xs:decimal"/>
            <xs:element minOccurs="0" name="FixedExpenses_CustomFieldNumericValue3" type="xs:decimal"/>
            <xs:element minOccurs="0" name="FixedExpenses_CustomFieldNumericValue4" type="xs:decimal"/>
            <xs:element minOccurs="0" name="FixedExpenses_CustomFieldNumericValue5" type="xs:decimal"/>
            <xs:element minOccurs="0" name="FixedExpenses_CustomFieldTextValue1" type="xs:string"/>
            <xs:element minOccurs="0" name="FixedExpenses_CustomFieldTextValue10" type="xs:string"/>
            <xs:element minOccurs="0" name="FixedExpenses_CustomFieldTextValue11" type="xs:string"/>
            <xs:element minOccurs="0" name="FixedExpenses_CustomFieldTextValue12" type="xs:string"/>
            <xs:element minOccurs="0" name="FixedExpenses_CustomFieldTextValue13" type="xs:string"/>
            <xs:element minOccurs="0" name="FixedExpenses_CustomFieldTextValue14" type="xs:string"/>
            <xs:element minOccurs="0" name="FixedExpenses_CustomFieldTextValue15" type="xs:string"/>
            <xs:element minOccurs="0" name="FixedExpenses_CustomFieldTextValue2" type="xs:string"/>
            <xs:element minOccurs="0" name="FixedExpenses_CustomFieldTextValue3" type="xs:string"/>
            <xs:element minOccurs="0" name="FixedExpenses_CustomFieldTextValue4" type="xs:string"/>
            <xs:element minOccurs="0" name="FixedExpenses_CustomFieldTextValue5" type="xs:string"/>
            <xs:element minOccurs="0" name="FixedExpenses_CustomFieldTextValue6" type="xs:string"/>
            <xs:element minOccurs="0" name="FixedExpenses_CustomFieldTextValue7" type="xs:string"/>
            <xs:element minOccurs="0" name="FixedExpenses_CustomFieldTextValue8" type="xs:string"/>
            <xs:element minOccurs="0" name="FixedExpenses_CustomFieldTextValue9" type="xs:string"/>
            <xs:element minOccurs="0" name="FixedExpenses_Insurance" type="xs:decimal"/>
            <xs:element minOccurs="0" name="FixedExpenses_Other" type="xs:decimal"/>
            <xs:element minOccurs="0" name="FixedExpenses_OtherDescription" type="xs:string"/>
            <xs:element minOccurs="0" name="FixedExpenses_RealEstateTaxes" type="xs:decimal"/>
            <xs:element minOccurs="0" name="FundsRequested_ProgramFundingSources_Amount" type="xs:decimal"/>
            <xs:element minOccurs="0" name="FundsRequested_ProgramFundingSources_AwardedAmount" type="xs:decimal"/>
            <xs:element minOccurs="0" name="FundsRequested_ProgramFundingSources_RemainingAmount" type="xs:decimal"/>
            <xs:element minOccurs="0" name="FundsRequested_ProgramFundingSources_ReservedAmount" type="xs:decimal"/>
            <xs:element minOccurs="0" name="FundsRequested_SetAside_Amount" type="xs:decimal"/>
            <xs:element minOccurs="0" name="FundsRequested_SetAside_AmountAwarded" type="xs:decimal"/>
            <xs:element minOccurs="0" name="FundsRequested_SetAside_AmountRemaining" type="xs:decimal"/>
            <xs:element minOccurs="0" name="FundsRequested_SetAside_AmountReserved" type="xs:decimal"/>
            <xs:element minOccurs="0" name="FundsRequested_SetAside_Description" type="xs:string"/>
            <xs:element minOccurs="0" name="FundsRequested_SetAside_Name" type="xs:string"/>
            <xs:element minOccurs="0" name="FundsRequested_SetAside_ShortName" type="xs:string"/>
            <xs:element minOccurs="0" name="FundsRequested_SetAsideID" type="xs:int"/>
            <xs:element minOccurs="0" name="GeneralPartnerInformation__x0025_OfOwnership_Item1" type="xs:decimal"/>
            <xs:element minOccurs="0" name="GeneralPartnerInformation__x0025_OfOwnership_Item2" type="xs:decimal"/>
            <xs:element minOccurs="0" name="GeneralPartnerInformation__x0025_OfOwnership_Item3" type="xs:decimal"/>
            <xs:element minOccurs="0" name="GeneralPartnerInformation__x0025_OfOwnership_Item4" type="xs:decimal"/>
            <xs:element minOccurs="0" name="GeneralPartnerInformation__x0025_OfOwnership_Item5" type="xs:decimal"/>
            <xs:element minOccurs="0" name="GeneralPartnerInformation__x0025_OfOwnership_Item6" type="xs:decimal"/>
            <xs:element minOccurs="0" name="GeneralPartnerInformation__x0025_OfOwnership_Item7" type="xs:decimal"/>
            <xs:element minOccurs="0" name="GeneralPartnerInformation__x0025_OfOwnership_Item8" type="xs:decimal"/>
            <xs:element minOccurs="0" name="GeneralPartnerInformation__x0025_OfOwnership_Item9" type="xs:decimal"/>
            <xs:element minOccurs="0" name="GeneralPartnerInformation__x0025_OfOwnership_Item10" type="xs:decimal"/>
            <xs:element minOccurs="0" name="GeneralPartnerInformation_Contacts_City_Item1" type="xs:string"/>
            <xs:element minOccurs="0" name="GeneralPartnerInformation_Contacts_City_Item2" type="xs:string"/>
            <xs:element minOccurs="0" name="GeneralPartnerInformation_Contacts_City_Item3" type="xs:string"/>
            <xs:element minOccurs="0" name="GeneralPartnerInformation_Contacts_City_Item4" type="xs:string"/>
            <xs:element minOccurs="0" name="GeneralPartnerInformation_Contacts_City_Item5" type="xs:string"/>
            <xs:element minOccurs="0" name="GeneralPartnerInformation_Contacts_City_Item6" type="xs:string"/>
            <xs:element minOccurs="0" name="GeneralPartnerInformation_Contacts_City_Item7" type="xs:string"/>
            <xs:element minOccurs="0" name="GeneralPartnerInformation_Contacts_City_Item8" type="xs:string"/>
            <xs:element minOccurs="0" name="GeneralPartnerInformation_Contacts_City_Item9" type="xs:string"/>
            <xs:element minOccurs="0" name="GeneralPartnerInformation_Contacts_City_Item10" type="xs:string"/>
            <xs:element minOccurs="0" name="GeneralPartnerInformation_Contacts_County_Item1" type="xs:string"/>
            <xs:element minOccurs="0" name="GeneralPartnerInformation_Contacts_County_Item2" type="xs:string"/>
            <xs:element minOccurs="0" name="GeneralPartnerInformation_Contacts_County_Item3" type="xs:string"/>
            <xs:element minOccurs="0" name="GeneralPartnerInformation_Contacts_County_Item4" type="xs:string"/>
            <xs:element minOccurs="0" name="GeneralPartnerInformation_Contacts_County_Item5" type="xs:string"/>
            <xs:element minOccurs="0" name="GeneralPartnerInformation_Contacts_County_Item6" type="xs:string"/>
            <xs:element minOccurs="0" name="GeneralPartnerInformation_Contacts_County_Item7" type="xs:string"/>
            <xs:element minOccurs="0" name="GeneralPartnerInformation_Contacts_County_Item8" type="xs:string"/>
            <xs:element minOccurs="0" name="GeneralPartnerInformation_Contacts_County_Item9" type="xs:string"/>
            <xs:element minOccurs="0" name="GeneralPartnerInformation_Contacts_County_Item10" type="xs:string"/>
            <xs:element minOccurs="0" name="GeneralPartnerInformation_Contacts_Email_Item1" type="xs:string"/>
            <xs:element minOccurs="0" name="GeneralPartnerInformation_Contacts_Email_Item2" type="xs:string"/>
            <xs:element minOccurs="0" name="GeneralPartnerInformation_Contacts_Email_Item3" type="xs:string"/>
            <xs:element minOccurs="0" name="GeneralPartnerInformation_Contacts_Email_Item4" type="xs:string"/>
            <xs:element minOccurs="0" name="GeneralPartnerInformation_Contacts_Email_Item5" type="xs:string"/>
            <xs:element minOccurs="0" name="GeneralPartnerInformation_Contacts_Email_Item6" type="xs:string"/>
            <xs:element minOccurs="0" name="GeneralPartnerInformation_Contacts_Email_Item7" type="xs:string"/>
            <xs:element minOccurs="0" name="GeneralPartnerInformation_Contacts_Email_Item8" type="xs:string"/>
            <xs:element minOccurs="0" name="GeneralPartnerInformation_Contacts_Email_Item9" type="xs:string"/>
            <xs:element minOccurs="0" name="GeneralPartnerInformation_Contacts_Email_Item10" type="xs:string"/>
            <xs:element minOccurs="0" name="GeneralPartnerInformation_Contacts_Fax_Item1" type="xs:string"/>
            <xs:element minOccurs="0" name="GeneralPartnerInformation_Contacts_Fax_Item2" type="xs:string"/>
            <xs:element minOccurs="0" name="GeneralPartnerInformation_Contacts_Fax_Item3" type="xs:string"/>
            <xs:element minOccurs="0" name="GeneralPartnerInformation_Contacts_Fax_Item4" type="xs:string"/>
            <xs:element minOccurs="0" name="GeneralPartnerInformation_Contacts_Fax_Item5" type="xs:string"/>
            <xs:element minOccurs="0" name="GeneralPartnerInformation_Contacts_Fax_Item6" type="xs:string"/>
            <xs:element minOccurs="0" name="GeneralPartnerInformation_Contacts_Fax_Item7" type="xs:string"/>
            <xs:element minOccurs="0" name="GeneralPartnerInformation_Contacts_Fax_Item8" type="xs:string"/>
            <xs:element minOccurs="0" name="GeneralPartnerInformation_Contacts_Fax_Item9" type="xs:string"/>
            <xs:element minOccurs="0" name="GeneralPartnerInformation_Contacts_Fax_Item10" type="xs:string"/>
            <xs:element minOccurs="0" name="GeneralPartnerInformation_Contacts_FirstName_Item1" type="xs:string"/>
            <xs:element minOccurs="0" name="GeneralPartnerInformation_Contacts_FirstName_Item2" type="xs:string"/>
            <xs:element minOccurs="0" name="GeneralPartnerInformation_Contacts_FirstName_Item3" type="xs:string"/>
            <xs:element minOccurs="0" name="GeneralPartnerInformation_Contacts_FirstName_Item4" type="xs:string"/>
            <xs:element minOccurs="0" name="GeneralPartnerInformation_Contacts_FirstName_Item5" type="xs:string"/>
            <xs:element minOccurs="0" name="GeneralPartnerInformation_Contacts_FirstName_Item6" type="xs:string"/>
            <xs:element minOccurs="0" name="GeneralPartnerInformation_Contacts_FirstName_Item7" type="xs:string"/>
            <xs:element minOccurs="0" name="GeneralPartnerInformation_Contacts_FirstName_Item8" type="xs:string"/>
            <xs:element minOccurs="0" name="GeneralPartnerInformation_Contacts_FirstName_Item9" type="xs:string"/>
            <xs:element minOccurs="0" name="GeneralPartnerInformation_Contacts_FirstName_Item10" type="xs:string"/>
            <xs:element minOccurs="0" name="GeneralPartnerInformation_Contacts_LastNameOrBusinessName_Item1" type="xs:string"/>
            <xs:element minOccurs="0" name="GeneralPartnerInformation_Contacts_LastNameOrBusinessName_Item2" type="xs:string"/>
            <xs:element minOccurs="0" name="GeneralPartnerInformation_Contacts_LastNameOrBusinessName_Item3" type="xs:string"/>
            <xs:element minOccurs="0" name="GeneralPartnerInformation_Contacts_LastNameOrBusinessName_Item4" type="xs:string"/>
            <xs:element minOccurs="0" name="GeneralPartnerInformation_Contacts_LastNameOrBusinessName_Item5" type="xs:string"/>
            <xs:element minOccurs="0" name="GeneralPartnerInformation_Contacts_LastNameOrBusinessName_Item6" type="xs:string"/>
            <xs:element minOccurs="0" name="GeneralPartnerInformation_Contacts_LastNameOrBusinessName_Item7" type="xs:string"/>
            <xs:element minOccurs="0" name="GeneralPartnerInformation_Contacts_LastNameOrBusinessName_Item8" type="xs:string"/>
            <xs:element minOccurs="0" name="GeneralPartnerInformation_Contacts_LastNameOrBusinessName_Item9" type="xs:string"/>
            <xs:element minOccurs="0" name="GeneralPartnerInformation_Contacts_LastNameOrBusinessName_Item10" type="xs:string"/>
            <xs:element minOccurs="0" name="GeneralPartnerInformation_Contacts_MI_Item1" type="xs:string"/>
            <xs:element minOccurs="0" name="GeneralPartnerInformation_Contacts_MI_Item2" type="xs:string"/>
            <xs:element minOccurs="0" name="GeneralPartnerInformation_Contacts_MI_Item3" type="xs:string"/>
            <xs:element minOccurs="0" name="GeneralPartnerInformation_Contacts_MI_Item4" type="xs:string"/>
            <xs:element minOccurs="0" name="GeneralPartnerInformation_Contacts_MI_Item5" type="xs:string"/>
            <xs:element minOccurs="0" name="GeneralPartnerInformation_Contacts_MI_Item6" type="xs:string"/>
            <xs:element minOccurs="0" name="GeneralPartnerInformation_Contacts_MI_Item7" type="xs:string"/>
            <xs:element minOccurs="0" name="GeneralPartnerInformation_Contacts_MI_Item8" type="xs:string"/>
            <xs:element minOccurs="0" name="GeneralPartnerInformation_Contacts_MI_Item9" type="xs:string"/>
            <xs:element minOccurs="0" name="GeneralPartnerInformation_Contacts_MI_Item10" type="xs:string"/>
            <xs:element minOccurs="0" name="GeneralPartnerInformation_Contacts_Phone_Item1" type="xs:string"/>
            <xs:element minOccurs="0" name="GeneralPartnerInformation_Contacts_Phone_Item2" type="xs:string"/>
            <xs:element minOccurs="0" name="GeneralPartnerInformation_Contacts_Phone_Item3" type="xs:string"/>
            <xs:element minOccurs="0" name="GeneralPartnerInformation_Contacts_Phone_Item4" type="xs:string"/>
            <xs:element minOccurs="0" name="GeneralPartnerInformation_Contacts_Phone_Item5" type="xs:string"/>
            <xs:element minOccurs="0" name="GeneralPartnerInformation_Contacts_Phone_Item6" type="xs:string"/>
            <xs:element minOccurs="0" name="GeneralPartnerInformation_Contacts_Phone_Item7" type="xs:string"/>
            <xs:element minOccurs="0" name="GeneralPartnerInformation_Contacts_Phone_Item8" type="xs:string"/>
            <xs:element minOccurs="0" name="GeneralPartnerInformation_Contacts_Phone_Item9" type="xs:string"/>
            <xs:element minOccurs="0" name="GeneralPartnerInformation_Contacts_Phone_Item10" type="xs:string"/>
            <xs:element minOccurs="0" name="GeneralPartnerInformation_Contacts_PrimaryStreet_Item1" type="xs:string"/>
            <xs:element minOccurs="0" name="GeneralPartnerInformation_Contacts_PrimaryStreet_Item2" type="xs:string"/>
            <xs:element minOccurs="0" name="GeneralPartnerInformation_Contacts_PrimaryStreet_Item3" type="xs:string"/>
            <xs:element minOccurs="0" name="GeneralPartnerInformation_Contacts_PrimaryStreet_Item4" type="xs:string"/>
            <xs:element minOccurs="0" name="GeneralPartnerInformation_Contacts_PrimaryStreet_Item5" type="xs:string"/>
            <xs:element minOccurs="0" name="GeneralPartnerInformation_Contacts_PrimaryStreet_Item6" type="xs:string"/>
            <xs:element minOccurs="0" name="GeneralPartnerInformation_Contacts_PrimaryStreet_Item7" type="xs:string"/>
            <xs:element minOccurs="0" name="GeneralPartnerInformation_Contacts_PrimaryStreet_Item8" type="xs:string"/>
            <xs:element minOccurs="0" name="GeneralPartnerInformation_Contacts_PrimaryStreet_Item9" type="xs:string"/>
            <xs:element minOccurs="0" name="GeneralPartnerInformation_Contacts_PrimaryStreet_Item10" type="xs:string"/>
            <xs:element minOccurs="0" name="GeneralPartnerInformation_Contacts_Salutation_Item1" type="xs:string"/>
            <xs:element minOccurs="0" name="GeneralPartnerInformation_Contacts_Salutation_Item2" type="xs:string"/>
            <xs:element minOccurs="0" name="GeneralPartnerInformation_Contacts_Salutation_Item3" type="xs:string"/>
            <xs:element minOccurs="0" name="GeneralPartnerInformation_Contacts_Salutation_Item4" type="xs:string"/>
            <xs:element minOccurs="0" name="GeneralPartnerInformation_Contacts_Salutation_Item5" type="xs:string"/>
            <xs:element minOccurs="0" name="GeneralPartnerInformation_Contacts_Salutation_Item6" type="xs:string"/>
            <xs:element minOccurs="0" name="GeneralPartnerInformation_Contacts_Salutation_Item7" type="xs:string"/>
            <xs:element minOccurs="0" name="GeneralPartnerInformation_Contacts_Salutation_Item8" type="xs:string"/>
            <xs:element minOccurs="0" name="GeneralPartnerInformation_Contacts_Salutation_Item9" type="xs:string"/>
            <xs:element minOccurs="0" name="GeneralPartnerInformation_Contacts_Salutation_Item10" type="xs:string"/>
            <xs:element minOccurs="0" name="GeneralPartnerInformation_Contacts_SecondaryStreet_Item1" type="xs:string"/>
            <xs:element minOccurs="0" name="GeneralPartnerInformation_Contacts_SecondaryStreet_Item2" type="xs:string"/>
            <xs:element minOccurs="0" name="GeneralPartnerInformation_Contacts_SecondaryStreet_Item3" type="xs:string"/>
            <xs:element minOccurs="0" name="GeneralPartnerInformation_Contacts_SecondaryStreet_Item4" type="xs:string"/>
            <xs:element minOccurs="0" name="GeneralPartnerInformation_Contacts_SecondaryStreet_Item5" type="xs:string"/>
            <xs:element minOccurs="0" name="GeneralPartnerInformation_Contacts_SecondaryStreet_Item6" type="xs:string"/>
            <xs:element minOccurs="0" name="GeneralPartnerInformation_Contacts_SecondaryStreet_Item7" type="xs:string"/>
            <xs:element minOccurs="0" name="GeneralPartnerInformation_Contacts_SecondaryStreet_Item8" type="xs:string"/>
            <xs:element minOccurs="0" name="GeneralPartnerInformation_Contacts_SecondaryStreet_Item9" type="xs:string"/>
            <xs:element minOccurs="0" name="GeneralPartnerInformation_Contacts_SecondaryStreet_Item10" type="xs:string"/>
            <xs:element minOccurs="0" name="GeneralPartnerInformation_Contacts_State_Item1" type="xs:string"/>
            <xs:element minOccurs="0" name="GeneralPartnerInformation_Contacts_State_Item2" type="xs:string"/>
            <xs:element minOccurs="0" name="GeneralPartnerInformation_Contacts_State_Item3" type="xs:string"/>
            <xs:element minOccurs="0" name="GeneralPartnerInformation_Contacts_State_Item4" type="xs:string"/>
            <xs:element minOccurs="0" name="GeneralPartnerInformation_Contacts_State_Item5" type="xs:string"/>
            <xs:element minOccurs="0" name="GeneralPartnerInformation_Contacts_State_Item6" type="xs:string"/>
            <xs:element minOccurs="0" name="GeneralPartnerInformation_Contacts_State_Item7" type="xs:string"/>
            <xs:element minOccurs="0" name="GeneralPartnerInformation_Contacts_State_Item8" type="xs:string"/>
            <xs:element minOccurs="0" name="GeneralPartnerInformation_Contacts_State_Item9" type="xs:string"/>
            <xs:element minOccurs="0" name="GeneralPartnerInformation_Contacts_State_Item10" type="xs:string"/>
            <xs:element minOccurs="0" name="GeneralPartnerInformation_Contacts_TaxId_Item1" type="xs:string"/>
            <xs:element minOccurs="0" name="GeneralPartnerInformation_Contacts_TaxId_Item2" type="xs:string"/>
            <xs:element minOccurs="0" name="GeneralPartnerInformation_Contacts_TaxId_Item3" type="xs:string"/>
            <xs:element minOccurs="0" name="GeneralPartnerInformation_Contacts_TaxId_Item4" type="xs:string"/>
            <xs:element minOccurs="0" name="GeneralPartnerInformation_Contacts_TaxId_Item5" type="xs:string"/>
            <xs:element minOccurs="0" name="GeneralPartnerInformation_Contacts_TaxId_Item6" type="xs:string"/>
            <xs:element minOccurs="0" name="GeneralPartnerInformation_Contacts_TaxId_Item7" type="xs:string"/>
            <xs:element minOccurs="0" name="GeneralPartnerInformation_Contacts_TaxId_Item8" type="xs:string"/>
            <xs:element minOccurs="0" name="GeneralPartnerInformation_Contacts_TaxId_Item9" type="xs:string"/>
            <xs:element minOccurs="0" name="GeneralPartnerInformation_Contacts_TaxId_Item10" type="xs:string"/>
            <xs:element minOccurs="0" name="GeneralPartnerInformation_Contacts_Title_Item1" type="xs:string"/>
            <xs:element minOccurs="0" name="GeneralPartnerInformation_Contacts_Title_Item2" type="xs:string"/>
            <xs:element minOccurs="0" name="GeneralPartnerInformation_Contacts_Title_Item3" type="xs:string"/>
            <xs:element minOccurs="0" name="GeneralPartnerInformation_Contacts_Title_Item4" type="xs:string"/>
            <xs:element minOccurs="0" name="GeneralPartnerInformation_Contacts_Title_Item5" type="xs:string"/>
            <xs:element minOccurs="0" name="GeneralPartnerInformation_Contacts_Title_Item6" type="xs:string"/>
            <xs:element minOccurs="0" name="GeneralPartnerInformation_Contacts_Title_Item7" type="xs:string"/>
            <xs:element minOccurs="0" name="GeneralPartnerInformation_Contacts_Title_Item8" type="xs:string"/>
            <xs:element minOccurs="0" name="GeneralPartnerInformation_Contacts_Title_Item9" type="xs:string"/>
            <xs:element minOccurs="0" name="GeneralPartnerInformation_Contacts_Title_Item10" type="xs:string"/>
            <xs:element minOccurs="0" name="GeneralPartnerInformation_Contacts_Zip_Item1" type="xs:string"/>
            <xs:element minOccurs="0" name="GeneralPartnerInformation_Contacts_Zip_Item2" type="xs:string"/>
            <xs:element minOccurs="0" name="GeneralPartnerInformation_Contacts_Zip_Item3" type="xs:string"/>
            <xs:element minOccurs="0" name="GeneralPartnerInformation_Contacts_Zip_Item4" type="xs:string"/>
            <xs:element minOccurs="0" name="GeneralPartnerInformation_Contacts_Zip_Item5" type="xs:string"/>
            <xs:element minOccurs="0" name="GeneralPartnerInformation_Contacts_Zip_Item6" type="xs:string"/>
            <xs:element minOccurs="0" name="GeneralPartnerInformation_Contacts_Zip_Item7" type="xs:string"/>
            <xs:element minOccurs="0" name="GeneralPartnerInformation_Contacts_Zip_Item8" type="xs:string"/>
            <xs:element minOccurs="0" name="GeneralPartnerInformation_Contacts_Zip_Item9" type="xs:string"/>
            <xs:element minOccurs="0" name="GeneralPartnerInformation_Contacts_Zip_Item10" type="xs:string"/>
            <xs:element minOccurs="0" name="GeneralPartnerInformation_CustomFieldBitValue1_Item1" type="xs:boolean"/>
            <xs:element minOccurs="0" name="GeneralPartnerInformation_CustomFieldBitValue1_Item2" type="xs:boolean"/>
            <xs:element minOccurs="0" name="GeneralPartnerInformation_CustomFieldBitValue1_Item3" type="xs:boolean"/>
            <xs:element minOccurs="0" name="GeneralPartnerInformation_CustomFieldBitValue1_Item4" type="xs:boolean"/>
            <xs:element minOccurs="0" name="GeneralPartnerInformation_CustomFieldBitValue1_Item5" type="xs:boolean"/>
            <xs:element minOccurs="0" name="GeneralPartnerInformation_CustomFieldBitValue1_Item6" type="xs:boolean"/>
            <xs:element minOccurs="0" name="GeneralPartnerInformation_CustomFieldBitValue1_Item7" type="xs:boolean"/>
            <xs:element minOccurs="0" name="GeneralPartnerInformation_CustomFieldBitValue1_Item8" type="xs:boolean"/>
            <xs:element minOccurs="0" name="GeneralPartnerInformation_CustomFieldBitValue1_Item9" type="xs:boolean"/>
            <xs:element minOccurs="0" name="GeneralPartnerInformation_CustomFieldBitValue1_Item10" type="xs:boolean"/>
            <xs:element minOccurs="0" name="GeneralPartnerInformation_CustomFieldBitValue2_Item1" type="xs:boolean"/>
            <xs:element minOccurs="0" name="GeneralPartnerInformation_CustomFieldBitValue2_Item2" type="xs:boolean"/>
            <xs:element minOccurs="0" name="GeneralPartnerInformation_CustomFieldBitValue2_Item3" type="xs:boolean"/>
            <xs:element minOccurs="0" name="GeneralPartnerInformation_CustomFieldBitValue2_Item4" type="xs:boolean"/>
            <xs:element minOccurs="0" name="GeneralPartnerInformation_CustomFieldBitValue2_Item5" type="xs:boolean"/>
            <xs:element minOccurs="0" name="GeneralPartnerInformation_CustomFieldBitValue2_Item6" type="xs:boolean"/>
            <xs:element minOccurs="0" name="GeneralPartnerInformation_CustomFieldBitValue2_Item7" type="xs:boolean"/>
            <xs:element minOccurs="0" name="GeneralPartnerInformation_CustomFieldBitValue2_Item8" type="xs:boolean"/>
            <xs:element minOccurs="0" name="GeneralPartnerInformation_CustomFieldBitValue2_Item9" type="xs:boolean"/>
            <xs:element minOccurs="0" name="GeneralPartnerInformation_CustomFieldBitValue2_Item10" type="xs:boolean"/>
            <xs:element minOccurs="0" name="GeneralPartnerInformation_CustomFieldBitValue3_Item1" type="xs:boolean"/>
            <xs:element minOccurs="0" name="GeneralPartnerInformation_CustomFieldBitValue3_Item2" type="xs:boolean"/>
            <xs:element minOccurs="0" name="GeneralPartnerInformation_CustomFieldBitValue3_Item3" type="xs:boolean"/>
            <xs:element minOccurs="0" name="GeneralPartnerInformation_CustomFieldBitValue3_Item4" type="xs:boolean"/>
            <xs:element minOccurs="0" name="GeneralPartnerInformation_CustomFieldBitValue3_Item5" type="xs:boolean"/>
            <xs:element minOccurs="0" name="GeneralPartnerInformation_CustomFieldBitValue3_Item6" type="xs:boolean"/>
            <xs:element minOccurs="0" name="GeneralPartnerInformation_CustomFieldBitValue3_Item7" type="xs:boolean"/>
            <xs:element minOccurs="0" name="GeneralPartnerInformation_CustomFieldBitValue3_Item8" type="xs:boolean"/>
            <xs:element minOccurs="0" name="GeneralPartnerInformation_CustomFieldBitValue3_Item9" type="xs:boolean"/>
            <xs:element minOccurs="0" name="GeneralPartnerInformation_CustomFieldBitValue3_Item10" type="xs:boolean"/>
            <xs:element minOccurs="0" name="GeneralPartnerInformation_CustomFieldBitValue4_Item1" type="xs:boolean"/>
            <xs:element minOccurs="0" name="GeneralPartnerInformation_CustomFieldBitValue4_Item2" type="xs:boolean"/>
            <xs:element minOccurs="0" name="GeneralPartnerInformation_CustomFieldBitValue4_Item3" type="xs:boolean"/>
            <xs:element minOccurs="0" name="GeneralPartnerInformation_CustomFieldBitValue4_Item4" type="xs:boolean"/>
            <xs:element minOccurs="0" name="GeneralPartnerInformation_CustomFieldBitValue4_Item5" type="xs:boolean"/>
            <xs:element minOccurs="0" name="GeneralPartnerInformation_CustomFieldBitValue4_Item6" type="xs:boolean"/>
            <xs:element minOccurs="0" name="GeneralPartnerInformation_CustomFieldBitValue4_Item7" type="xs:boolean"/>
            <xs:element minOccurs="0" name="GeneralPartnerInformation_CustomFieldBitValue4_Item8" type="xs:boolean"/>
            <xs:element minOccurs="0" name="GeneralPartnerInformation_CustomFieldBitValue4_Item9" type="xs:boolean"/>
            <xs:element minOccurs="0" name="GeneralPartnerInformation_CustomFieldBitValue4_Item10" type="xs:boolean"/>
            <xs:element minOccurs="0" name="GeneralPartnerInformation_CustomFieldBitValue5_Item1" type="xs:boolean"/>
            <xs:element minOccurs="0" name="GeneralPartnerInformation_CustomFieldBitValue5_Item2" type="xs:boolean"/>
            <xs:element minOccurs="0" name="GeneralPartnerInformation_CustomFieldBitValue5_Item3" type="xs:boolean"/>
            <xs:element minOccurs="0" name="GeneralPartnerInformation_CustomFieldBitValue5_Item4" type="xs:boolean"/>
            <xs:element minOccurs="0" name="GeneralPartnerInformation_CustomFieldBitValue5_Item5" type="xs:boolean"/>
            <xs:element minOccurs="0" name="GeneralPartnerInformation_CustomFieldBitValue5_Item6" type="xs:boolean"/>
            <xs:element minOccurs="0" name="GeneralPartnerInformation_CustomFieldBitValue5_Item7" type="xs:boolean"/>
            <xs:element minOccurs="0" name="GeneralPartnerInformation_CustomFieldBitValue5_Item8" type="xs:boolean"/>
            <xs:element minOccurs="0" name="GeneralPartnerInformation_CustomFieldBitValue5_Item9" type="xs:boolean"/>
            <xs:element minOccurs="0" name="GeneralPartnerInformation_CustomFieldBitValue5_Item10" type="xs:boolean"/>
            <xs:element minOccurs="0" name="GeneralPartnerInformation_CustomFieldDateValue1_Item1" type="xs:date"/>
            <xs:element minOccurs="0" name="GeneralPartnerInformation_CustomFieldDateValue1_Item2" type="xs:date"/>
            <xs:element minOccurs="0" name="GeneralPartnerInformation_CustomFieldDateValue1_Item3" type="xs:date"/>
            <xs:element minOccurs="0" name="GeneralPartnerInformation_CustomFieldDateValue1_Item4" type="xs:date"/>
            <xs:element minOccurs="0" name="GeneralPartnerInformation_CustomFieldDateValue1_Item5" type="xs:date"/>
            <xs:element minOccurs="0" name="GeneralPartnerInformation_CustomFieldDateValue1_Item6" type="xs:date"/>
            <xs:element minOccurs="0" name="GeneralPartnerInformation_CustomFieldDateValue1_Item7" type="xs:date"/>
            <xs:element minOccurs="0" name="GeneralPartnerInformation_CustomFieldDateValue1_Item8" type="xs:date"/>
            <xs:element minOccurs="0" name="GeneralPartnerInformation_CustomFieldDateValue1_Item9" type="xs:date"/>
            <xs:element minOccurs="0" name="GeneralPartnerInformation_CustomFieldDateValue1_Item10" type="xs:date"/>
            <xs:element minOccurs="0" name="GeneralPartnerInformation_CustomFieldDateValue2_Item1" type="xs:date"/>
            <xs:element minOccurs="0" name="GeneralPartnerInformation_CustomFieldDateValue2_Item2" type="xs:date"/>
            <xs:element minOccurs="0" name="GeneralPartnerInformation_CustomFieldDateValue2_Item3" type="xs:date"/>
            <xs:element minOccurs="0" name="GeneralPartnerInformation_CustomFieldDateValue2_Item4" type="xs:date"/>
            <xs:element minOccurs="0" name="GeneralPartnerInformation_CustomFieldDateValue2_Item5" type="xs:date"/>
            <xs:element minOccurs="0" name="GeneralPartnerInformation_CustomFieldDateValue2_Item6" type="xs:date"/>
            <xs:element minOccurs="0" name="GeneralPartnerInformation_CustomFieldDateValue2_Item7" type="xs:date"/>
            <xs:element minOccurs="0" name="GeneralPartnerInformation_CustomFieldDateValue2_Item8" type="xs:date"/>
            <xs:element minOccurs="0" name="GeneralPartnerInformation_CustomFieldDateValue2_Item9" type="xs:date"/>
            <xs:element minOccurs="0" name="GeneralPartnerInformation_CustomFieldDateValue2_Item10" type="xs:date"/>
            <xs:element minOccurs="0" name="GeneralPartnerInformation_CustomFieldDateValue3_Item1" type="xs:date"/>
            <xs:element minOccurs="0" name="GeneralPartnerInformation_CustomFieldDateValue3_Item2" type="xs:date"/>
            <xs:element minOccurs="0" name="GeneralPartnerInformation_CustomFieldDateValue3_Item3" type="xs:date"/>
            <xs:element minOccurs="0" name="GeneralPartnerInformation_CustomFieldDateValue3_Item4" type="xs:date"/>
            <xs:element minOccurs="0" name="GeneralPartnerInformation_CustomFieldDateValue3_Item5" type="xs:date"/>
            <xs:element minOccurs="0" name="GeneralPartnerInformation_CustomFieldDateValue3_Item6" type="xs:date"/>
            <xs:element minOccurs="0" name="GeneralPartnerInformation_CustomFieldDateValue3_Item7" type="xs:date"/>
            <xs:element minOccurs="0" name="GeneralPartnerInformation_CustomFieldDateValue3_Item8" type="xs:date"/>
            <xs:element minOccurs="0" name="GeneralPartnerInformation_CustomFieldDateValue3_Item9" type="xs:date"/>
            <xs:element minOccurs="0" name="GeneralPartnerInformation_CustomFieldDateValue3_Item10" type="xs:date"/>
            <xs:element minOccurs="0" name="GeneralPartnerInformation_CustomFieldDateValue4_Item1" type="xs:date"/>
            <xs:element minOccurs="0" name="GeneralPartnerInformation_CustomFieldDateValue4_Item2" type="xs:date"/>
            <xs:element minOccurs="0" name="GeneralPartnerInformation_CustomFieldDateValue4_Item3" type="xs:date"/>
            <xs:element minOccurs="0" name="GeneralPartnerInformation_CustomFieldDateValue4_Item4" type="xs:date"/>
            <xs:element minOccurs="0" name="GeneralPartnerInformation_CustomFieldDateValue4_Item5" type="xs:date"/>
            <xs:element minOccurs="0" name="GeneralPartnerInformation_CustomFieldDateValue4_Item6" type="xs:date"/>
            <xs:element minOccurs="0" name="GeneralPartnerInformation_CustomFieldDateValue4_Item7" type="xs:date"/>
            <xs:element minOccurs="0" name="GeneralPartnerInformation_CustomFieldDateValue4_Item8" type="xs:date"/>
            <xs:element minOccurs="0" name="GeneralPartnerInformation_CustomFieldDateValue4_Item9" type="xs:date"/>
            <xs:element minOccurs="0" name="GeneralPartnerInformation_CustomFieldDateValue4_Item10" type="xs:date"/>
            <xs:element minOccurs="0" name="GeneralPartnerInformation_CustomFieldDateValue5_Item1" type="xs:date"/>
            <xs:element minOccurs="0" name="GeneralPartnerInformation_CustomFieldDateValue5_Item2" type="xs:date"/>
            <xs:element minOccurs="0" name="GeneralPartnerInformation_CustomFieldDateValue5_Item3" type="xs:date"/>
            <xs:element minOccurs="0" name="GeneralPartnerInformation_CustomFieldDateValue5_Item4" type="xs:date"/>
            <xs:element minOccurs="0" name="GeneralPartnerInformation_CustomFieldDateValue5_Item5" type="xs:date"/>
            <xs:element minOccurs="0" name="GeneralPartnerInformation_CustomFieldDateValue5_Item6" type="xs:date"/>
            <xs:element minOccurs="0" name="GeneralPartnerInformation_CustomFieldDateValue5_Item7" type="xs:date"/>
            <xs:element minOccurs="0" name="GeneralPartnerInformation_CustomFieldDateValue5_Item8" type="xs:date"/>
            <xs:element minOccurs="0" name="GeneralPartnerInformation_CustomFieldDateValue5_Item9" type="xs:date"/>
            <xs:element minOccurs="0" name="GeneralPartnerInformation_CustomFieldDateValue5_Item10" type="xs:date"/>
            <xs:element minOccurs="0" name="GeneralPartnerInformation_CustomFieldDecimalValue1_Item1" type="xs:decimal"/>
            <xs:element minOccurs="0" name="GeneralPartnerInformation_CustomFieldDecimalValue1_Item2" type="xs:decimal"/>
            <xs:element minOccurs="0" name="GeneralPartnerInformation_CustomFieldDecimalValue1_Item3" type="xs:decimal"/>
            <xs:element minOccurs="0" name="GeneralPartnerInformation_CustomFieldDecimalValue1_Item4" type="xs:decimal"/>
            <xs:element minOccurs="0" name="GeneralPartnerInformation_CustomFieldDecimalValue1_Item5" type="xs:decimal"/>
            <xs:element minOccurs="0" name="GeneralPartnerInformation_CustomFieldDecimalValue1_Item6" type="xs:decimal"/>
            <xs:element minOccurs="0" name="GeneralPartnerInformation_CustomFieldDecimalValue1_Item7" type="xs:decimal"/>
            <xs:element minOccurs="0" name="GeneralPartnerInformation_CustomFieldDecimalValue1_Item8" type="xs:decimal"/>
            <xs:element minOccurs="0" name="GeneralPartnerInformation_CustomFieldDecimalValue1_Item9" type="xs:decimal"/>
            <xs:element minOccurs="0" name="GeneralPartnerInformation_CustomFieldDecimalValue1_Item10" type="xs:decimal"/>
            <xs:element minOccurs="0" name="GeneralPartnerInformation_CustomFieldDecimalValue2_Item1" type="xs:decimal"/>
            <xs:element minOccurs="0" name="GeneralPartnerInformation_CustomFieldDecimalValue2_Item2" type="xs:decimal"/>
            <xs:element minOccurs="0" name="GeneralPartnerInformation_CustomFieldDecimalValue2_Item3" type="xs:decimal"/>
            <xs:element minOccurs="0" name="GeneralPartnerInformation_CustomFieldDecimalValue2_Item4" type="xs:decimal"/>
            <xs:element minOccurs="0" name="GeneralPartnerInformation_CustomFieldDecimalValue2_Item5" type="xs:decimal"/>
            <xs:element minOccurs="0" name="GeneralPartnerInformation_CustomFieldDecimalValue2_Item6" type="xs:decimal"/>
            <xs:element minOccurs="0" name="GeneralPartnerInformation_CustomFieldDecimalValue2_Item7" type="xs:decimal"/>
            <xs:element minOccurs="0" name="GeneralPartnerInformation_CustomFieldDecimalValue2_Item8" type="xs:decimal"/>
            <xs:element minOccurs="0" name="GeneralPartnerInformation_CustomFieldDecimalValue2_Item9" type="xs:decimal"/>
            <xs:element minOccurs="0" name="GeneralPartnerInformation_CustomFieldDecimalValue2_Item10" type="xs:decimal"/>
            <xs:element minOccurs="0" name="GeneralPartnerInformation_CustomFieldDecimalValue3_Item1" type="xs:decimal"/>
            <xs:element minOccurs="0" name="GeneralPartnerInformation_CustomFieldDecimalValue3_Item2" type="xs:decimal"/>
            <xs:element minOccurs="0" name="GeneralPartnerInformation_CustomFieldDecimalValue3_Item3" type="xs:decimal"/>
            <xs:element minOccurs="0" name="GeneralPartnerInformation_CustomFieldDecimalValue3_Item4" type="xs:decimal"/>
            <xs:element minOccurs="0" name="GeneralPartnerInformation_CustomFieldDecimalValue3_Item5" type="xs:decimal"/>
            <xs:element minOccurs="0" name="GeneralPartnerInformation_CustomFieldDecimalValue3_Item6" type="xs:decimal"/>
            <xs:element minOccurs="0" name="GeneralPartnerInformation_CustomFieldDecimalValue3_Item7" type="xs:decimal"/>
            <xs:element minOccurs="0" name="GeneralPartnerInformation_CustomFieldDecimalValue3_Item8" type="xs:decimal"/>
            <xs:element minOccurs="0" name="GeneralPartnerInformation_CustomFieldDecimalValue3_Item9" type="xs:decimal"/>
            <xs:element minOccurs="0" name="GeneralPartnerInformation_CustomFieldDecimalValue3_Item10" type="xs:decimal"/>
            <xs:element minOccurs="0" name="GeneralPartnerInformation_CustomFieldDecimalValue4_Item1" type="xs:decimal"/>
            <xs:element minOccurs="0" name="GeneralPartnerInformation_CustomFieldDecimalValue4_Item2" type="xs:decimal"/>
            <xs:element minOccurs="0" name="GeneralPartnerInformation_CustomFieldDecimalValue4_Item3" type="xs:decimal"/>
            <xs:element minOccurs="0" name="GeneralPartnerInformation_CustomFieldDecimalValue4_Item4" type="xs:decimal"/>
            <xs:element minOccurs="0" name="GeneralPartnerInformation_CustomFieldDecimalValue4_Item5" type="xs:decimal"/>
            <xs:element minOccurs="0" name="GeneralPartnerInformation_CustomFieldDecimalValue4_Item6" type="xs:decimal"/>
            <xs:element minOccurs="0" name="GeneralPartnerInformation_CustomFieldDecimalValue4_Item7" type="xs:decimal"/>
            <xs:element minOccurs="0" name="GeneralPartnerInformation_CustomFieldDecimalValue4_Item8" type="xs:decimal"/>
            <xs:element minOccurs="0" name="GeneralPartnerInformation_CustomFieldDecimalValue4_Item9" type="xs:decimal"/>
            <xs:element minOccurs="0" name="GeneralPartnerInformation_CustomFieldDecimalValue4_Item10" type="xs:decimal"/>
            <xs:element minOccurs="0" name="GeneralPartnerInformation_CustomFieldDecimalValue5_Item1" type="xs:decimal"/>
            <xs:element minOccurs="0" name="GeneralPartnerInformation_CustomFieldDecimalValue5_Item2" type="xs:decimal"/>
            <xs:element minOccurs="0" name="GeneralPartnerInformation_CustomFieldDecimalValue5_Item3" type="xs:decimal"/>
            <xs:element minOccurs="0" name="GeneralPartnerInformation_CustomFieldDecimalValue5_Item4" type="xs:decimal"/>
            <xs:element minOccurs="0" name="GeneralPartnerInformation_CustomFieldDecimalValue5_Item5" type="xs:decimal"/>
            <xs:element minOccurs="0" name="GeneralPartnerInformation_CustomFieldDecimalValue5_Item6" type="xs:decimal"/>
            <xs:element minOccurs="0" name="GeneralPartnerInformation_CustomFieldDecimalValue5_Item7" type="xs:decimal"/>
            <xs:element minOccurs="0" name="GeneralPartnerInformation_CustomFieldDecimalValue5_Item8" type="xs:decimal"/>
            <xs:element minOccurs="0" name="GeneralPartnerInformation_CustomFieldDecimalValue5_Item9" type="xs:decimal"/>
            <xs:element minOccurs="0" name="GeneralPartnerInformation_CustomFieldDecimalValue5_Item10" type="xs:decimal"/>
            <xs:element minOccurs="0" name="GeneralPartnerInformation_CustomFieldNumericValue1_Item1" type="xs:decimal"/>
            <xs:element minOccurs="0" name="GeneralPartnerInformation_CustomFieldNumericValue1_Item2" type="xs:decimal"/>
            <xs:element minOccurs="0" name="GeneralPartnerInformation_CustomFieldNumericValue1_Item3" type="xs:decimal"/>
            <xs:element minOccurs="0" name="GeneralPartnerInformation_CustomFieldNumericValue1_Item4" type="xs:decimal"/>
            <xs:element minOccurs="0" name="GeneralPartnerInformation_CustomFieldNumericValue1_Item5" type="xs:decimal"/>
            <xs:element minOccurs="0" name="GeneralPartnerInformation_CustomFieldNumericValue1_Item6" type="xs:decimal"/>
            <xs:element minOccurs="0" name="GeneralPartnerInformation_CustomFieldNumericValue1_Item7" type="xs:decimal"/>
            <xs:element minOccurs="0" name="GeneralPartnerInformation_CustomFieldNumericValue1_Item8" type="xs:decimal"/>
            <xs:element minOccurs="0" name="GeneralPartnerInformation_CustomFieldNumericValue1_Item9" type="xs:decimal"/>
            <xs:element minOccurs="0" name="GeneralPartnerInformation_CustomFieldNumericValue1_Item10" type="xs:decimal"/>
            <xs:element minOccurs="0" name="GeneralPartnerInformation_CustomFieldNumericValue2_Item1" type="xs:decimal"/>
            <xs:element minOccurs="0" name="GeneralPartnerInformation_CustomFieldNumericValue2_Item2" type="xs:decimal"/>
            <xs:element minOccurs="0" name="GeneralPartnerInformation_CustomFieldNumericValue2_Item3" type="xs:decimal"/>
            <xs:element minOccurs="0" name="GeneralPartnerInformation_CustomFieldNumericValue2_Item4" type="xs:decimal"/>
            <xs:element minOccurs="0" name="GeneralPartnerInformation_CustomFieldNumericValue2_Item5" type="xs:decimal"/>
            <xs:element minOccurs="0" name="GeneralPartnerInformation_CustomFieldNumericValue2_Item6" type="xs:decimal"/>
            <xs:element minOccurs="0" name="GeneralPartnerInformation_CustomFieldNumericValue2_Item7" type="xs:decimal"/>
            <xs:element minOccurs="0" name="GeneralPartnerInformation_CustomFieldNumericValue2_Item8" type="xs:decimal"/>
            <xs:element minOccurs="0" name="GeneralPartnerInformation_CustomFieldNumericValue2_Item9" type="xs:decimal"/>
            <xs:element minOccurs="0" name="GeneralPartnerInformation_CustomFieldNumericValue2_Item10" type="xs:decimal"/>
            <xs:element minOccurs="0" name="GeneralPartnerInformation_CustomFieldNumericValue3_Item1" type="xs:decimal"/>
            <xs:element minOccurs="0" name="GeneralPartnerInformation_CustomFieldNumericValue3_Item2" type="xs:decimal"/>
            <xs:element minOccurs="0" name="GeneralPartnerInformation_CustomFieldNumericValue3_Item3" type="xs:decimal"/>
            <xs:element minOccurs="0" name="GeneralPartnerInformation_CustomFieldNumericValue3_Item4" type="xs:decimal"/>
            <xs:element minOccurs="0" name="GeneralPartnerInformation_CustomFieldNumericValue3_Item5" type="xs:decimal"/>
            <xs:element minOccurs="0" name="GeneralPartnerInformation_CustomFieldNumericValue3_Item6" type="xs:decimal"/>
            <xs:element minOccurs="0" name="GeneralPartnerInformation_CustomFieldNumericValue3_Item7" type="xs:decimal"/>
            <xs:element minOccurs="0" name="GeneralPartnerInformation_CustomFieldNumericValue3_Item8" type="xs:decimal"/>
            <xs:element minOccurs="0" name="GeneralPartnerInformation_CustomFieldNumericValue3_Item9" type="xs:decimal"/>
            <xs:element minOccurs="0" name="GeneralPartnerInformation_CustomFieldNumericValue3_Item10" type="xs:decimal"/>
            <xs:element minOccurs="0" name="GeneralPartnerInformation_CustomFieldNumericValue4_Item1" type="xs:decimal"/>
            <xs:element minOccurs="0" name="GeneralPartnerInformation_CustomFieldNumericValue4_Item2" type="xs:decimal"/>
            <xs:element minOccurs="0" name="GeneralPartnerInformation_CustomFieldNumericValue4_Item3" type="xs:decimal"/>
            <xs:element minOccurs="0" name="GeneralPartnerInformation_CustomFieldNumericValue4_Item4" type="xs:decimal"/>
            <xs:element minOccurs="0" name="GeneralPartnerInformation_CustomFieldNumericValue4_Item5" type="xs:decimal"/>
            <xs:element minOccurs="0" name="GeneralPartnerInformation_CustomFieldNumericValue4_Item6" type="xs:decimal"/>
            <xs:element minOccurs="0" name="GeneralPartnerInformation_CustomFieldNumericValue4_Item7" type="xs:decimal"/>
            <xs:element minOccurs="0" name="GeneralPartnerInformation_CustomFieldNumericValue4_Item8" type="xs:decimal"/>
            <xs:element minOccurs="0" name="GeneralPartnerInformation_CustomFieldNumericValue4_Item9" type="xs:decimal"/>
            <xs:element minOccurs="0" name="GeneralPartnerInformation_CustomFieldNumericValue4_Item10" type="xs:decimal"/>
            <xs:element minOccurs="0" name="GeneralPartnerInformation_CustomFieldNumericValue5_Item1" type="xs:decimal"/>
            <xs:element minOccurs="0" name="GeneralPartnerInformation_CustomFieldNumericValue5_Item2" type="xs:decimal"/>
            <xs:element minOccurs="0" name="GeneralPartnerInformation_CustomFieldNumericValue5_Item3" type="xs:decimal"/>
            <xs:element minOccurs="0" name="GeneralPartnerInformation_CustomFieldNumericValue5_Item4" type="xs:decimal"/>
            <xs:element minOccurs="0" name="GeneralPartnerInformation_CustomFieldNumericValue5_Item5" type="xs:decimal"/>
            <xs:element minOccurs="0" name="GeneralPartnerInformation_CustomFieldNumericValue5_Item6" type="xs:decimal"/>
            <xs:element minOccurs="0" name="GeneralPartnerInformation_CustomFieldNumericValue5_Item7" type="xs:decimal"/>
            <xs:element minOccurs="0" name="GeneralPartnerInformation_CustomFieldNumericValue5_Item8" type="xs:decimal"/>
            <xs:element minOccurs="0" name="GeneralPartnerInformation_CustomFieldNumericValue5_Item9" type="xs:decimal"/>
            <xs:element minOccurs="0" name="GeneralPartnerInformation_CustomFieldNumericValue5_Item10" type="xs:decimal"/>
            <xs:element minOccurs="0" name="GeneralPartnerInformation_CustomFieldTextValue1_Item1" type="xs:string"/>
            <xs:element minOccurs="0" name="GeneralPartnerInformation_CustomFieldTextValue1_Item2" type="xs:string"/>
            <xs:element minOccurs="0" name="GeneralPartnerInformation_CustomFieldTextValue1_Item3" type="xs:string"/>
            <xs:element minOccurs="0" name="GeneralPartnerInformation_CustomFieldTextValue1_Item4" type="xs:string"/>
            <xs:element minOccurs="0" name="GeneralPartnerInformation_CustomFieldTextValue1_Item5" type="xs:string"/>
            <xs:element minOccurs="0" name="GeneralPartnerInformation_CustomFieldTextValue1_Item6" type="xs:string"/>
            <xs:element minOccurs="0" name="GeneralPartnerInformation_CustomFieldTextValue1_Item7" type="xs:string"/>
            <xs:element minOccurs="0" name="GeneralPartnerInformation_CustomFieldTextValue1_Item8" type="xs:string"/>
            <xs:element minOccurs="0" name="GeneralPartnerInformation_CustomFieldTextValue1_Item9" type="xs:string"/>
            <xs:element minOccurs="0" name="GeneralPartnerInformation_CustomFieldTextValue1_Item10" type="xs:string"/>
            <xs:element minOccurs="0" name="GeneralPartnerInformation_CustomFieldTextValue10_Item1" type="xs:string"/>
            <xs:element minOccurs="0" name="GeneralPartnerInformation_CustomFieldTextValue10_Item2" type="xs:string"/>
            <xs:element minOccurs="0" name="GeneralPartnerInformation_CustomFieldTextValue10_Item3" type="xs:string"/>
            <xs:element minOccurs="0" name="GeneralPartnerInformation_CustomFieldTextValue10_Item4" type="xs:string"/>
            <xs:element minOccurs="0" name="GeneralPartnerInformation_CustomFieldTextValue10_Item5" type="xs:string"/>
            <xs:element minOccurs="0" name="GeneralPartnerInformation_CustomFieldTextValue10_Item6" type="xs:string"/>
            <xs:element minOccurs="0" name="GeneralPartnerInformation_CustomFieldTextValue10_Item7" type="xs:string"/>
            <xs:element minOccurs="0" name="GeneralPartnerInformation_CustomFieldTextValue10_Item8" type="xs:string"/>
            <xs:element minOccurs="0" name="GeneralPartnerInformation_CustomFieldTextValue10_Item9" type="xs:string"/>
            <xs:element minOccurs="0" name="GeneralPartnerInformation_CustomFieldTextValue10_Item10" type="xs:string"/>
            <xs:element minOccurs="0" name="GeneralPartnerInformation_CustomFieldTextValue11_Item1" type="xs:string"/>
            <xs:element minOccurs="0" name="GeneralPartnerInformation_CustomFieldTextValue11_Item2" type="xs:string"/>
            <xs:element minOccurs="0" name="GeneralPartnerInformation_CustomFieldTextValue11_Item3" type="xs:string"/>
            <xs:element minOccurs="0" name="GeneralPartnerInformation_CustomFieldTextValue11_Item4" type="xs:string"/>
            <xs:element minOccurs="0" name="GeneralPartnerInformation_CustomFieldTextValue11_Item5" type="xs:string"/>
            <xs:element minOccurs="0" name="GeneralPartnerInformation_CustomFieldTextValue11_Item6" type="xs:string"/>
            <xs:element minOccurs="0" name="GeneralPartnerInformation_CustomFieldTextValue11_Item7" type="xs:string"/>
            <xs:element minOccurs="0" name="GeneralPartnerInformation_CustomFieldTextValue11_Item8" type="xs:string"/>
            <xs:element minOccurs="0" name="GeneralPartnerInformation_CustomFieldTextValue11_Item9" type="xs:string"/>
            <xs:element minOccurs="0" name="GeneralPartnerInformation_CustomFieldTextValue11_Item10" type="xs:string"/>
            <xs:element minOccurs="0" name="GeneralPartnerInformation_CustomFieldTextValue12_Item1" type="xs:string"/>
            <xs:element minOccurs="0" name="GeneralPartnerInformation_CustomFieldTextValue12_Item2" type="xs:string"/>
            <xs:element minOccurs="0" name="GeneralPartnerInformation_CustomFieldTextValue12_Item3" type="xs:string"/>
            <xs:element minOccurs="0" name="GeneralPartnerInformation_CustomFieldTextValue12_Item4" type="xs:string"/>
            <xs:element minOccurs="0" name="GeneralPartnerInformation_CustomFieldTextValue12_Item5" type="xs:string"/>
            <xs:element minOccurs="0" name="GeneralPartnerInformation_CustomFieldTextValue12_Item6" type="xs:string"/>
            <xs:element minOccurs="0" name="GeneralPartnerInformation_CustomFieldTextValue12_Item7" type="xs:string"/>
            <xs:element minOccurs="0" name="GeneralPartnerInformation_CustomFieldTextValue12_Item8" type="xs:string"/>
            <xs:element minOccurs="0" name="GeneralPartnerInformation_CustomFieldTextValue12_Item9" type="xs:string"/>
            <xs:element minOccurs="0" name="GeneralPartnerInformation_CustomFieldTextValue12_Item10" type="xs:string"/>
            <xs:element minOccurs="0" name="GeneralPartnerInformation_CustomFieldTextValue13_Item1" type="xs:string"/>
            <xs:element minOccurs="0" name="GeneralPartnerInformation_CustomFieldTextValue13_Item2" type="xs:string"/>
            <xs:element minOccurs="0" name="GeneralPartnerInformation_CustomFieldTextValue13_Item3" type="xs:string"/>
            <xs:element minOccurs="0" name="GeneralPartnerInformation_CustomFieldTextValue13_Item4" type="xs:string"/>
            <xs:element minOccurs="0" name="GeneralPartnerInformation_CustomFieldTextValue13_Item5" type="xs:string"/>
            <xs:element minOccurs="0" name="GeneralPartnerInformation_CustomFieldTextValue13_Item6" type="xs:string"/>
            <xs:element minOccurs="0" name="GeneralPartnerInformation_CustomFieldTextValue13_Item7" type="xs:string"/>
            <xs:element minOccurs="0" name="GeneralPartnerInformation_CustomFieldTextValue13_Item8" type="xs:string"/>
            <xs:element minOccurs="0" name="GeneralPartnerInformation_CustomFieldTextValue13_Item9" type="xs:string"/>
            <xs:element minOccurs="0" name="GeneralPartnerInformation_CustomFieldTextValue13_Item10" type="xs:string"/>
            <xs:element minOccurs="0" name="GeneralPartnerInformation_CustomFieldTextValue14_Item1" type="xs:string"/>
            <xs:element minOccurs="0" name="GeneralPartnerInformation_CustomFieldTextValue14_Item2" type="xs:string"/>
            <xs:element minOccurs="0" name="GeneralPartnerInformation_CustomFieldTextValue14_Item3" type="xs:string"/>
            <xs:element minOccurs="0" name="GeneralPartnerInformation_CustomFieldTextValue14_Item4" type="xs:string"/>
            <xs:element minOccurs="0" name="GeneralPartnerInformation_CustomFieldTextValue14_Item5" type="xs:string"/>
            <xs:element minOccurs="0" name="GeneralPartnerInformation_CustomFieldTextValue14_Item6" type="xs:string"/>
            <xs:element minOccurs="0" name="GeneralPartnerInformation_CustomFieldTextValue14_Item7" type="xs:string"/>
            <xs:element minOccurs="0" name="GeneralPartnerInformation_CustomFieldTextValue14_Item8" type="xs:string"/>
            <xs:element minOccurs="0" name="GeneralPartnerInformation_CustomFieldTextValue14_Item9" type="xs:string"/>
            <xs:element minOccurs="0" name="GeneralPartnerInformation_CustomFieldTextValue14_Item10" type="xs:string"/>
            <xs:element minOccurs="0" name="GeneralPartnerInformation_CustomFieldTextValue15_Item1" type="xs:string"/>
            <xs:element minOccurs="0" name="GeneralPartnerInformation_CustomFieldTextValue15_Item2" type="xs:string"/>
            <xs:element minOccurs="0" name="GeneralPartnerInformation_CustomFieldTextValue15_Item3" type="xs:string"/>
            <xs:element minOccurs="0" name="GeneralPartnerInformation_CustomFieldTextValue15_Item4" type="xs:string"/>
            <xs:element minOccurs="0" name="GeneralPartnerInformation_CustomFieldTextValue15_Item5" type="xs:string"/>
            <xs:element minOccurs="0" name="GeneralPartnerInformation_CustomFieldTextValue15_Item6" type="xs:string"/>
            <xs:element minOccurs="0" name="GeneralPartnerInformation_CustomFieldTextValue15_Item7" type="xs:string"/>
            <xs:element minOccurs="0" name="GeneralPartnerInformation_CustomFieldTextValue15_Item8" type="xs:string"/>
            <xs:element minOccurs="0" name="GeneralPartnerInformation_CustomFieldTextValue15_Item9" type="xs:string"/>
            <xs:element minOccurs="0" name="GeneralPartnerInformation_CustomFieldTextValue15_Item10" type="xs:string"/>
            <xs:element minOccurs="0" name="GeneralPartnerInformation_CustomFieldTextValue2_Item1" type="xs:string"/>
            <xs:element minOccurs="0" name="GeneralPartnerInformation_CustomFieldTextValue2_Item2" type="xs:string"/>
            <xs:element minOccurs="0" name="GeneralPartnerInformation_CustomFieldTextValue2_Item3" type="xs:string"/>
            <xs:element minOccurs="0" name="GeneralPartnerInformation_CustomFieldTextValue2_Item4" type="xs:string"/>
            <xs:element minOccurs="0" name="GeneralPartnerInformation_CustomFieldTextValue2_Item5" type="xs:string"/>
            <xs:element minOccurs="0" name="GeneralPartnerInformation_CustomFieldTextValue2_Item6" type="xs:string"/>
            <xs:element minOccurs="0" name="GeneralPartnerInformation_CustomFieldTextValue2_Item7" type="xs:string"/>
            <xs:element minOccurs="0" name="GeneralPartnerInformation_CustomFieldTextValue2_Item8" type="xs:string"/>
            <xs:element minOccurs="0" name="GeneralPartnerInformation_CustomFieldTextValue2_Item9" type="xs:string"/>
            <xs:element minOccurs="0" name="GeneralPartnerInformation_CustomFieldTextValue2_Item10" type="xs:string"/>
            <xs:element minOccurs="0" name="GeneralPartnerInformation_CustomFieldTextValue3_Item1" type="xs:string"/>
            <xs:element minOccurs="0" name="GeneralPartnerInformation_CustomFieldTextValue3_Item2" type="xs:string"/>
            <xs:element minOccurs="0" name="GeneralPartnerInformation_CustomFieldTextValue3_Item3" type="xs:string"/>
            <xs:element minOccurs="0" name="GeneralPartnerInformation_CustomFieldTextValue3_Item4" type="xs:string"/>
            <xs:element minOccurs="0" name="GeneralPartnerInformation_CustomFieldTextValue3_Item5" type="xs:string"/>
            <xs:element minOccurs="0" name="GeneralPartnerInformation_CustomFieldTextValue3_Item6" type="xs:string"/>
            <xs:element minOccurs="0" name="GeneralPartnerInformation_CustomFieldTextValue3_Item7" type="xs:string"/>
            <xs:element minOccurs="0" name="GeneralPartnerInformation_CustomFieldTextValue3_Item8" type="xs:string"/>
            <xs:element minOccurs="0" name="GeneralPartnerInformation_CustomFieldTextValue3_Item9" type="xs:string"/>
            <xs:element minOccurs="0" name="GeneralPartnerInformation_CustomFieldTextValue3_Item10" type="xs:string"/>
            <xs:element minOccurs="0" name="GeneralPartnerInformation_CustomFieldTextValue4_Item1" type="xs:string"/>
            <xs:element minOccurs="0" name="GeneralPartnerInformation_CustomFieldTextValue4_Item2" type="xs:string"/>
            <xs:element minOccurs="0" name="GeneralPartnerInformation_CustomFieldTextValue4_Item3" type="xs:string"/>
            <xs:element minOccurs="0" name="GeneralPartnerInformation_CustomFieldTextValue4_Item4" type="xs:string"/>
            <xs:element minOccurs="0" name="GeneralPartnerInformation_CustomFieldTextValue4_Item5" type="xs:string"/>
            <xs:element minOccurs="0" name="GeneralPartnerInformation_CustomFieldTextValue4_Item6" type="xs:string"/>
            <xs:element minOccurs="0" name="GeneralPartnerInformation_CustomFieldTextValue4_Item7" type="xs:string"/>
            <xs:element minOccurs="0" name="GeneralPartnerInformation_CustomFieldTextValue4_Item8" type="xs:string"/>
            <xs:element minOccurs="0" name="GeneralPartnerInformation_CustomFieldTextValue4_Item9" type="xs:string"/>
            <xs:element minOccurs="0" name="GeneralPartnerInformation_CustomFieldTextValue4_Item10" type="xs:string"/>
            <xs:element minOccurs="0" name="GeneralPartnerInformation_CustomFieldTextValue5_Item1" type="xs:string"/>
            <xs:element minOccurs="0" name="GeneralPartnerInformation_CustomFieldTextValue5_Item2" type="xs:string"/>
            <xs:element minOccurs="0" name="GeneralPartnerInformation_CustomFieldTextValue5_Item3" type="xs:string"/>
            <xs:element minOccurs="0" name="GeneralPartnerInformation_CustomFieldTextValue5_Item4" type="xs:string"/>
            <xs:element minOccurs="0" name="GeneralPartnerInformation_CustomFieldTextValue5_Item5" type="xs:string"/>
            <xs:element minOccurs="0" name="GeneralPartnerInformation_CustomFieldTextValue5_Item6" type="xs:string"/>
            <xs:element minOccurs="0" name="GeneralPartnerInformation_CustomFieldTextValue5_Item7" type="xs:string"/>
            <xs:element minOccurs="0" name="GeneralPartnerInformation_CustomFieldTextValue5_Item8" type="xs:string"/>
            <xs:element minOccurs="0" name="GeneralPartnerInformation_CustomFieldTextValue5_Item9" type="xs:string"/>
            <xs:element minOccurs="0" name="GeneralPartnerInformation_CustomFieldTextValue5_Item10" type="xs:string"/>
            <xs:element minOccurs="0" name="GeneralPartnerInformation_CustomFieldTextValue6_Item1" type="xs:string"/>
            <xs:element minOccurs="0" name="GeneralPartnerInformation_CustomFieldTextValue6_Item2" type="xs:string"/>
            <xs:element minOccurs="0" name="GeneralPartnerInformation_CustomFieldTextValue6_Item3" type="xs:string"/>
            <xs:element minOccurs="0" name="GeneralPartnerInformation_CustomFieldTextValue6_Item4" type="xs:string"/>
            <xs:element minOccurs="0" name="GeneralPartnerInformation_CustomFieldTextValue6_Item5" type="xs:string"/>
            <xs:element minOccurs="0" name="GeneralPartnerInformation_CustomFieldTextValue6_Item6" type="xs:string"/>
            <xs:element minOccurs="0" name="GeneralPartnerInformation_CustomFieldTextValue6_Item7" type="xs:string"/>
            <xs:element minOccurs="0" name="GeneralPartnerInformation_CustomFieldTextValue6_Item8" type="xs:string"/>
            <xs:element minOccurs="0" name="GeneralPartnerInformation_CustomFieldTextValue6_Item9" type="xs:string"/>
            <xs:element minOccurs="0" name="GeneralPartnerInformation_CustomFieldTextValue6_Item10" type="xs:string"/>
            <xs:element minOccurs="0" name="GeneralPartnerInformation_CustomFieldTextValue7_Item1" type="xs:string"/>
            <xs:element minOccurs="0" name="GeneralPartnerInformation_CustomFieldTextValue7_Item2" type="xs:string"/>
            <xs:element minOccurs="0" name="GeneralPartnerInformation_CustomFieldTextValue7_Item3" type="xs:string"/>
            <xs:element minOccurs="0" name="GeneralPartnerInformation_CustomFieldTextValue7_Item4" type="xs:string"/>
            <xs:element minOccurs="0" name="GeneralPartnerInformation_CustomFieldTextValue7_Item5" type="xs:string"/>
            <xs:element minOccurs="0" name="GeneralPartnerInformation_CustomFieldTextValue7_Item6" type="xs:string"/>
            <xs:element minOccurs="0" name="GeneralPartnerInformation_CustomFieldTextValue7_Item7" type="xs:string"/>
            <xs:element minOccurs="0" name="GeneralPartnerInformation_CustomFieldTextValue7_Item8" type="xs:string"/>
            <xs:element minOccurs="0" name="GeneralPartnerInformation_CustomFieldTextValue7_Item9" type="xs:string"/>
            <xs:element minOccurs="0" name="GeneralPartnerInformation_CustomFieldTextValue7_Item10" type="xs:string"/>
            <xs:element minOccurs="0" name="GeneralPartnerInformation_CustomFieldTextValue8_Item1" type="xs:string"/>
            <xs:element minOccurs="0" name="GeneralPartnerInformation_CustomFieldTextValue8_Item2" type="xs:string"/>
            <xs:element minOccurs="0" name="GeneralPartnerInformation_CustomFieldTextValue8_Item3" type="xs:string"/>
            <xs:element minOccurs="0" name="GeneralPartnerInformation_CustomFieldTextValue8_Item4" type="xs:string"/>
            <xs:element minOccurs="0" name="GeneralPartnerInformation_CustomFieldTextValue8_Item5" type="xs:string"/>
            <xs:element minOccurs="0" name="GeneralPartnerInformation_CustomFieldTextValue8_Item6" type="xs:string"/>
            <xs:element minOccurs="0" name="GeneralPartnerInformation_CustomFieldTextValue8_Item7" type="xs:string"/>
            <xs:element minOccurs="0" name="GeneralPartnerInformation_CustomFieldTextValue8_Item8" type="xs:string"/>
            <xs:element minOccurs="0" name="GeneralPartnerInformation_CustomFieldTextValue8_Item9" type="xs:string"/>
            <xs:element minOccurs="0" name="GeneralPartnerInformation_CustomFieldTextValue8_Item10" type="xs:string"/>
            <xs:element minOccurs="0" name="GeneralPartnerInformation_CustomFieldTextValue9_Item1" type="xs:string"/>
            <xs:element minOccurs="0" name="GeneralPartnerInformation_CustomFieldTextValue9_Item2" type="xs:string"/>
            <xs:element minOccurs="0" name="GeneralPartnerInformation_CustomFieldTextValue9_Item3" type="xs:string"/>
            <xs:element minOccurs="0" name="GeneralPartnerInformation_CustomFieldTextValue9_Item4" type="xs:string"/>
            <xs:element minOccurs="0" name="GeneralPartnerInformation_CustomFieldTextValue9_Item5" type="xs:string"/>
            <xs:element minOccurs="0" name="GeneralPartnerInformation_CustomFieldTextValue9_Item6" type="xs:string"/>
            <xs:element minOccurs="0" name="GeneralPartnerInformation_CustomFieldTextValue9_Item7" type="xs:string"/>
            <xs:element minOccurs="0" name="GeneralPartnerInformation_CustomFieldTextValue9_Item8" type="xs:string"/>
            <xs:element minOccurs="0" name="GeneralPartnerInformation_CustomFieldTextValue9_Item9" type="xs:string"/>
            <xs:element minOccurs="0" name="GeneralPartnerInformation_CustomFieldTextValue9_Item10" type="xs:string"/>
            <xs:element minOccurs="0" name="GeneralPartnerInformation_EntityContacts_City_Item1" type="xs:string"/>
            <xs:element minOccurs="0" name="GeneralPartnerInformation_EntityContacts_City_Item2" type="xs:string"/>
            <xs:element minOccurs="0" name="GeneralPartnerInformation_EntityContacts_City_Item3" type="xs:string"/>
            <xs:element minOccurs="0" name="GeneralPartnerInformation_EntityContacts_City_Item4" type="xs:string"/>
            <xs:element minOccurs="0" name="GeneralPartnerInformation_EntityContacts_City_Item5" type="xs:string"/>
            <xs:element minOccurs="0" name="GeneralPartnerInformation_EntityContacts_City_Item6" type="xs:string"/>
            <xs:element minOccurs="0" name="GeneralPartnerInformation_EntityContacts_City_Item7" type="xs:string"/>
            <xs:element minOccurs="0" name="GeneralPartnerInformation_EntityContacts_City_Item8" type="xs:string"/>
            <xs:element minOccurs="0" name="GeneralPartnerInformation_EntityContacts_City_Item9" type="xs:string"/>
            <xs:element minOccurs="0" name="GeneralPartnerInformation_EntityContacts_City_Item10" type="xs:string"/>
            <xs:element minOccurs="0" name="GeneralPartnerInformation_EntityContacts_County_Item1" type="xs:string"/>
            <xs:element minOccurs="0" name="GeneralPartnerInformation_EntityContacts_County_Item2" type="xs:string"/>
            <xs:element minOccurs="0" name="GeneralPartnerInformation_EntityContacts_County_Item3" type="xs:string"/>
            <xs:element minOccurs="0" name="GeneralPartnerInformation_EntityContacts_County_Item4" type="xs:string"/>
            <xs:element minOccurs="0" name="GeneralPartnerInformation_EntityContacts_County_Item5" type="xs:string"/>
            <xs:element minOccurs="0" name="GeneralPartnerInformation_EntityContacts_County_Item6" type="xs:string"/>
            <xs:element minOccurs="0" name="GeneralPartnerInformation_EntityContacts_County_Item7" type="xs:string"/>
            <xs:element minOccurs="0" name="GeneralPartnerInformation_EntityContacts_County_Item8" type="xs:string"/>
            <xs:element minOccurs="0" name="GeneralPartnerInformation_EntityContacts_County_Item9" type="xs:string"/>
            <xs:element minOccurs="0" name="GeneralPartnerInformation_EntityContacts_County_Item10" type="xs:string"/>
            <xs:element minOccurs="0" name="GeneralPartnerInformation_EntityContacts_Email_Item1" type="xs:string"/>
            <xs:element minOccurs="0" name="GeneralPartnerInformation_EntityContacts_Email_Item2" type="xs:string"/>
            <xs:element minOccurs="0" name="GeneralPartnerInformation_EntityContacts_Email_Item3" type="xs:string"/>
            <xs:element minOccurs="0" name="GeneralPartnerInformation_EntityContacts_Email_Item4" type="xs:string"/>
            <xs:element minOccurs="0" name="GeneralPartnerInformation_EntityContacts_Email_Item5" type="xs:string"/>
            <xs:element minOccurs="0" name="GeneralPartnerInformation_EntityContacts_Email_Item6" type="xs:string"/>
            <xs:element minOccurs="0" name="GeneralPartnerInformation_EntityContacts_Email_Item7" type="xs:string"/>
            <xs:element minOccurs="0" name="GeneralPartnerInformation_EntityContacts_Email_Item8" type="xs:string"/>
            <xs:element minOccurs="0" name="GeneralPartnerInformation_EntityContacts_Email_Item9" type="xs:string"/>
            <xs:element minOccurs="0" name="GeneralPartnerInformation_EntityContacts_Email_Item10" type="xs:string"/>
            <xs:element minOccurs="0" name="GeneralPartnerInformation_EntityContacts_Fax_Item1" type="xs:string"/>
            <xs:element minOccurs="0" name="GeneralPartnerInformation_EntityContacts_Fax_Item2" type="xs:string"/>
            <xs:element minOccurs="0" name="GeneralPartnerInformation_EntityContacts_Fax_Item3" type="xs:string"/>
            <xs:element minOccurs="0" name="GeneralPartnerInformation_EntityContacts_Fax_Item4" type="xs:string"/>
            <xs:element minOccurs="0" name="GeneralPartnerInformation_EntityContacts_Fax_Item5" type="xs:string"/>
            <xs:element minOccurs="0" name="GeneralPartnerInformation_EntityContacts_Fax_Item6" type="xs:string"/>
            <xs:element minOccurs="0" name="GeneralPartnerInformation_EntityContacts_Fax_Item7" type="xs:string"/>
            <xs:element minOccurs="0" name="GeneralPartnerInformation_EntityContacts_Fax_Item8" type="xs:string"/>
            <xs:element minOccurs="0" name="GeneralPartnerInformation_EntityContacts_Fax_Item9" type="xs:string"/>
            <xs:element minOccurs="0" name="GeneralPartnerInformation_EntityContacts_Fax_Item10" type="xs:string"/>
            <xs:element minOccurs="0" name="GeneralPartnerInformation_EntityContacts_FirstName_Item1" type="xs:string"/>
            <xs:element minOccurs="0" name="GeneralPartnerInformation_EntityContacts_FirstName_Item2" type="xs:string"/>
            <xs:element minOccurs="0" name="GeneralPartnerInformation_EntityContacts_FirstName_Item3" type="xs:string"/>
            <xs:element minOccurs="0" name="GeneralPartnerInformation_EntityContacts_FirstName_Item4" type="xs:string"/>
            <xs:element minOccurs="0" name="GeneralPartnerInformation_EntityContacts_FirstName_Item5" type="xs:string"/>
            <xs:element minOccurs="0" name="GeneralPartnerInformation_EntityContacts_FirstName_Item6" type="xs:string"/>
            <xs:element minOccurs="0" name="GeneralPartnerInformation_EntityContacts_FirstName_Item7" type="xs:string"/>
            <xs:element minOccurs="0" name="GeneralPartnerInformation_EntityContacts_FirstName_Item8" type="xs:string"/>
            <xs:element minOccurs="0" name="GeneralPartnerInformation_EntityContacts_FirstName_Item9" type="xs:string"/>
            <xs:element minOccurs="0" name="GeneralPartnerInformation_EntityContacts_FirstName_Item10" type="xs:string"/>
            <xs:element minOccurs="0" name="GeneralPartnerInformation_EntityContacts_LastNameOrBusinessName_Item1" type="xs:string"/>
            <xs:element minOccurs="0" name="GeneralPartnerInformation_EntityContacts_LastNameOrBusinessName_Item2" type="xs:string"/>
            <xs:element minOccurs="0" name="GeneralPartnerInformation_EntityContacts_LastNameOrBusinessName_Item3" type="xs:string"/>
            <xs:element minOccurs="0" name="GeneralPartnerInformation_EntityContacts_LastNameOrBusinessName_Item4" type="xs:string"/>
            <xs:element minOccurs="0" name="GeneralPartnerInformation_EntityContacts_LastNameOrBusinessName_Item5" type="xs:string"/>
            <xs:element minOccurs="0" name="GeneralPartnerInformation_EntityContacts_LastNameOrBusinessName_Item6" type="xs:string"/>
            <xs:element minOccurs="0" name="GeneralPartnerInformation_EntityContacts_LastNameOrBusinessName_Item7" type="xs:string"/>
            <xs:element minOccurs="0" name="GeneralPartnerInformation_EntityContacts_LastNameOrBusinessName_Item8" type="xs:string"/>
            <xs:element minOccurs="0" name="GeneralPartnerInformation_EntityContacts_LastNameOrBusinessName_Item9" type="xs:string"/>
            <xs:element minOccurs="0" name="GeneralPartnerInformation_EntityContacts_LastNameOrBusinessName_Item10" type="xs:string"/>
            <xs:element minOccurs="0" name="GeneralPartnerInformation_EntityContacts_MI_Item1" type="xs:string"/>
            <xs:element minOccurs="0" name="GeneralPartnerInformation_EntityContacts_MI_Item2" type="xs:string"/>
            <xs:element minOccurs="0" name="GeneralPartnerInformation_EntityContacts_MI_Item3" type="xs:string"/>
            <xs:element minOccurs="0" name="GeneralPartnerInformation_EntityContacts_MI_Item4" type="xs:string"/>
            <xs:element minOccurs="0" name="GeneralPartnerInformation_EntityContacts_MI_Item5" type="xs:string"/>
            <xs:element minOccurs="0" name="GeneralPartnerInformation_EntityContacts_MI_Item6" type="xs:string"/>
            <xs:element minOccurs="0" name="GeneralPartnerInformation_EntityContacts_MI_Item7" type="xs:string"/>
            <xs:element minOccurs="0" name="GeneralPartnerInformation_EntityContacts_MI_Item8" type="xs:string"/>
            <xs:element minOccurs="0" name="GeneralPartnerInformation_EntityContacts_MI_Item9" type="xs:string"/>
            <xs:element minOccurs="0" name="GeneralPartnerInformation_EntityContacts_MI_Item10" type="xs:string"/>
            <xs:element minOccurs="0" name="GeneralPartnerInformation_EntityContacts_Phone_Item1" type="xs:string"/>
            <xs:element minOccurs="0" name="GeneralPartnerInformation_EntityContacts_Phone_Item2" type="xs:string"/>
            <xs:element minOccurs="0" name="GeneralPartnerInformation_EntityContacts_Phone_Item3" type="xs:string"/>
            <xs:element minOccurs="0" name="GeneralPartnerInformation_EntityContacts_Phone_Item4" type="xs:string"/>
            <xs:element minOccurs="0" name="GeneralPartnerInformation_EntityContacts_Phone_Item5" type="xs:string"/>
            <xs:element minOccurs="0" name="GeneralPartnerInformation_EntityContacts_Phone_Item6" type="xs:string"/>
            <xs:element minOccurs="0" name="GeneralPartnerInformation_EntityContacts_Phone_Item7" type="xs:string"/>
            <xs:element minOccurs="0" name="GeneralPartnerInformation_EntityContacts_Phone_Item8" type="xs:string"/>
            <xs:element minOccurs="0" name="GeneralPartnerInformation_EntityContacts_Phone_Item9" type="xs:string"/>
            <xs:element minOccurs="0" name="GeneralPartnerInformation_EntityContacts_Phone_Item10" type="xs:string"/>
            <xs:element minOccurs="0" name="GeneralPartnerInformation_EntityContacts_PrimaryStreet_Item1" type="xs:string"/>
            <xs:element minOccurs="0" name="GeneralPartnerInformation_EntityContacts_PrimaryStreet_Item2" type="xs:string"/>
            <xs:element minOccurs="0" name="GeneralPartnerInformation_EntityContacts_PrimaryStreet_Item3" type="xs:string"/>
            <xs:element minOccurs="0" name="GeneralPartnerInformation_EntityContacts_PrimaryStreet_Item4" type="xs:string"/>
            <xs:element minOccurs="0" name="GeneralPartnerInformation_EntityContacts_PrimaryStreet_Item5" type="xs:string"/>
            <xs:element minOccurs="0" name="GeneralPartnerInformation_EntityContacts_PrimaryStreet_Item6" type="xs:string"/>
            <xs:element minOccurs="0" name="GeneralPartnerInformation_EntityContacts_PrimaryStreet_Item7" type="xs:string"/>
            <xs:element minOccurs="0" name="GeneralPartnerInformation_EntityContacts_PrimaryStreet_Item8" type="xs:string"/>
            <xs:element minOccurs="0" name="GeneralPartnerInformation_EntityContacts_PrimaryStreet_Item9" type="xs:string"/>
            <xs:element minOccurs="0" name="GeneralPartnerInformation_EntityContacts_PrimaryStreet_Item10" type="xs:string"/>
            <xs:element minOccurs="0" name="GeneralPartnerInformation_EntityContacts_Salutation_Item1" type="xs:string"/>
            <xs:element minOccurs="0" name="GeneralPartnerInformation_EntityContacts_Salutation_Item2" type="xs:string"/>
            <xs:element minOccurs="0" name="GeneralPartnerInformation_EntityContacts_Salutation_Item3" type="xs:string"/>
            <xs:element minOccurs="0" name="GeneralPartnerInformation_EntityContacts_Salutation_Item4" type="xs:string"/>
            <xs:element minOccurs="0" name="GeneralPartnerInformation_EntityContacts_Salutation_Item5" type="xs:string"/>
            <xs:element minOccurs="0" name="GeneralPartnerInformation_EntityContacts_Salutation_Item6" type="xs:string"/>
            <xs:element minOccurs="0" name="GeneralPartnerInformation_EntityContacts_Salutation_Item7" type="xs:string"/>
            <xs:element minOccurs="0" name="GeneralPartnerInformation_EntityContacts_Salutation_Item8" type="xs:string"/>
            <xs:element minOccurs="0" name="GeneralPartnerInformation_EntityContacts_Salutation_Item9" type="xs:string"/>
            <xs:element minOccurs="0" name="GeneralPartnerInformation_EntityContacts_Salutation_Item10" type="xs:string"/>
            <xs:element minOccurs="0" name="GeneralPartnerInformation_EntityContacts_SecondaryStreet_Item1" type="xs:string"/>
            <xs:element minOccurs="0" name="GeneralPartnerInformation_EntityContacts_SecondaryStreet_Item2" type="xs:string"/>
            <xs:element minOccurs="0" name="GeneralPartnerInformation_EntityContacts_SecondaryStreet_Item3" type="xs:string"/>
            <xs:element minOccurs="0" name="GeneralPartnerInformation_EntityContacts_SecondaryStreet_Item4" type="xs:string"/>
            <xs:element minOccurs="0" name="GeneralPartnerInformation_EntityContacts_SecondaryStreet_Item5" type="xs:string"/>
            <xs:element minOccurs="0" name="GeneralPartnerInformation_EntityContacts_SecondaryStreet_Item6" type="xs:string"/>
            <xs:element minOccurs="0" name="GeneralPartnerInformation_EntityContacts_SecondaryStreet_Item7" type="xs:string"/>
            <xs:element minOccurs="0" name="GeneralPartnerInformation_EntityContacts_SecondaryStreet_Item8" type="xs:string"/>
            <xs:element minOccurs="0" name="GeneralPartnerInformation_EntityContacts_SecondaryStreet_Item9" type="xs:string"/>
            <xs:element minOccurs="0" name="GeneralPartnerInformation_EntityContacts_SecondaryStreet_Item10" type="xs:string"/>
            <xs:element minOccurs="0" name="GeneralPartnerInformation_EntityContacts_State_Item1" type="xs:string"/>
            <xs:element minOccurs="0" name="GeneralPartnerInformation_EntityContacts_State_Item2" type="xs:string"/>
            <xs:element minOccurs="0" name="GeneralPartnerInformation_EntityContacts_State_Item3" type="xs:string"/>
            <xs:element minOccurs="0" name="GeneralPartnerInformation_EntityContacts_State_Item4" type="xs:string"/>
            <xs:element minOccurs="0" name="GeneralPartnerInformation_EntityContacts_State_Item5" type="xs:string"/>
            <xs:element minOccurs="0" name="GeneralPartnerInformation_EntityContacts_State_Item6" type="xs:string"/>
            <xs:element minOccurs="0" name="GeneralPartnerInformation_EntityContacts_State_Item7" type="xs:string"/>
            <xs:element minOccurs="0" name="GeneralPartnerInformation_EntityContacts_State_Item8" type="xs:string"/>
            <xs:element minOccurs="0" name="GeneralPartnerInformation_EntityContacts_State_Item9" type="xs:string"/>
            <xs:element minOccurs="0" name="GeneralPartnerInformation_EntityContacts_State_Item10" type="xs:string"/>
            <xs:element minOccurs="0" name="GeneralPartnerInformation_EntityContacts_Title_Item1" type="xs:string"/>
            <xs:element minOccurs="0" name="GeneralPartnerInformation_EntityContacts_Title_Item2" type="xs:string"/>
            <xs:element minOccurs="0" name="GeneralPartnerInformation_EntityContacts_Title_Item3" type="xs:string"/>
            <xs:element minOccurs="0" name="GeneralPartnerInformation_EntityContacts_Title_Item4" type="xs:string"/>
            <xs:element minOccurs="0" name="GeneralPartnerInformation_EntityContacts_Title_Item5" type="xs:string"/>
            <xs:element minOccurs="0" name="GeneralPartnerInformation_EntityContacts_Title_Item6" type="xs:string"/>
            <xs:element minOccurs="0" name="GeneralPartnerInformation_EntityContacts_Title_Item7" type="xs:string"/>
            <xs:element minOccurs="0" name="GeneralPartnerInformation_EntityContacts_Title_Item8" type="xs:string"/>
            <xs:element minOccurs="0" name="GeneralPartnerInformation_EntityContacts_Title_Item9" type="xs:string"/>
            <xs:element minOccurs="0" name="GeneralPartnerInformation_EntityContacts_Title_Item10" type="xs:string"/>
            <xs:element minOccurs="0" name="GeneralPartnerInformation_EntityContacts_Zip_Item1" type="xs:string"/>
            <xs:element minOccurs="0" name="GeneralPartnerInformation_EntityContacts_Zip_Item2" type="xs:string"/>
            <xs:element minOccurs="0" name="GeneralPartnerInformation_EntityContacts_Zip_Item3" type="xs:string"/>
            <xs:element minOccurs="0" name="GeneralPartnerInformation_EntityContacts_Zip_Item4" type="xs:string"/>
            <xs:element minOccurs="0" name="GeneralPartnerInformation_EntityContacts_Zip_Item5" type="xs:string"/>
            <xs:element minOccurs="0" name="GeneralPartnerInformation_EntityContacts_Zip_Item6" type="xs:string"/>
            <xs:element minOccurs="0" name="GeneralPartnerInformation_EntityContacts_Zip_Item7" type="xs:string"/>
            <xs:element minOccurs="0" name="GeneralPartnerInformation_EntityContacts_Zip_Item8" type="xs:string"/>
            <xs:element minOccurs="0" name="GeneralPartnerInformation_EntityContacts_Zip_Item9" type="xs:string"/>
            <xs:element minOccurs="0" name="GeneralPartnerInformation_EntityContacts_Zip_Item10" type="xs:string"/>
            <xs:element minOccurs="0" name="GeneralPartnerInformation_ForProfit_Item1" type="xs:boolean"/>
            <xs:element minOccurs="0" name="GeneralPartnerInformation_ForProfit_Item2" type="xs:boolean"/>
            <xs:element minOccurs="0" name="GeneralPartnerInformation_ForProfit_Item3" type="xs:boolean"/>
            <xs:element minOccurs="0" name="GeneralPartnerInformation_ForProfit_Item4" type="xs:boolean"/>
            <xs:element minOccurs="0" name="GeneralPartnerInformation_ForProfit_Item5" type="xs:boolean"/>
            <xs:element minOccurs="0" name="GeneralPartnerInformation_ForProfit_Item6" type="xs:boolean"/>
            <xs:element minOccurs="0" name="GeneralPartnerInformation_ForProfit_Item7" type="xs:boolean"/>
            <xs:element minOccurs="0" name="GeneralPartnerInformation_ForProfit_Item8" type="xs:boolean"/>
            <xs:element minOccurs="0" name="GeneralPartnerInformation_ForProfit_Item9" type="xs:boolean"/>
            <xs:element minOccurs="0" name="GeneralPartnerInformation_ForProfit_Item10" type="xs:boolean"/>
            <xs:element minOccurs="0" name="HomeProgramInformation_CommunityHousingDevelopmentOrganization" type="xs:boolean"/>
            <xs:element minOccurs="0" name="HomeProgramInformation_CustomFieldBitValue1" type="xs:boolean"/>
            <xs:element minOccurs="0" name="HomeProgramInformation_CustomFieldBitValue2" type="xs:boolean"/>
            <xs:element minOccurs="0" name="HomeProgramInformation_CustomFieldBitValue3" type="xs:boolean"/>
            <xs:element minOccurs="0" name="HomeProgramInformation_CustomFieldBitValue4" type="xs:boolean"/>
            <xs:element minOccurs="0" name="HomeProgramInformation_CustomFieldBitValue5" type="xs:boolean"/>
            <xs:element minOccurs="0" name="HomeProgramInformation_CustomFieldDateValue1" type="xs:date"/>
            <xs:element minOccurs="0" name="HomeProgramInformation_CustomFieldDateValue2" type="xs:date"/>
            <xs:element minOccurs="0" name="HomeProgramInformation_CustomFieldDateValue3" type="xs:date"/>
            <xs:element minOccurs="0" name="HomeProgramInformation_CustomFieldDateValue4" type="xs:date"/>
            <xs:element minOccurs="0" name="HomeProgramInformation_CustomFieldDateValue5" type="xs:date"/>
            <xs:element minOccurs="0" name="HomeProgramInformation_CustomFieldDecimalValue1" type="xs:decimal"/>
            <xs:element minOccurs="0" name="HomeProgramInformation_CustomFieldDecimalValue2" type="xs:decimal"/>
            <xs:element minOccurs="0" name="HomeProgramInformation_CustomFieldDecimalValue3" type="xs:decimal"/>
            <xs:element minOccurs="0" name="HomeProgramInformation_CustomFieldDecimalValue4" type="xs:decimal"/>
            <xs:element minOccurs="0" name="HomeProgramInformation_CustomFieldDecimalValue5" type="xs:decimal"/>
            <xs:element minOccurs="0" name="HomeProgramInformation_CustomFieldNumericValue1" type="xs:decimal"/>
            <xs:element minOccurs="0" name="HomeProgramInformation_CustomFieldNumericValue2" type="xs:decimal"/>
            <xs:element minOccurs="0" name="HomeProgramInformation_CustomFieldNumericValue3" type="xs:decimal"/>
            <xs:element minOccurs="0" name="HomeProgramInformation_CustomFieldNumericValue4" type="xs:decimal"/>
            <xs:element minOccurs="0" name="HomeProgramInformation_CustomFieldNumericValue5" type="xs:decimal"/>
            <xs:element minOccurs="0" name="HomeProgramInformation_CustomFieldTextValue1" type="xs:string"/>
            <xs:element minOccurs="0" name="HomeProgramInformation_CustomFieldTextValue10" type="xs:string"/>
            <xs:element minOccurs="0" name="HomeProgramInformation_CustomFieldTextValue2" type="xs:string"/>
            <xs:element minOccurs="0" name="HomeProgramInformation_CustomFieldTextValue3" type="xs:string"/>
            <xs:element minOccurs="0" name="HomeProgramInformation_CustomFieldTextValue4" type="xs:string"/>
            <xs:element minOccurs="0" name="HomeProgramInformation_CustomFieldTextValue5" type="xs:string"/>
            <xs:element minOccurs="0" name="HomeProgramInformation_CustomFieldTextValue6" type="xs:string"/>
            <xs:element minOccurs="0" name="HomeProgramInformation_CustomFieldTextValue7" type="xs:string"/>
            <xs:element minOccurs="0" name="HomeProgramInformation_CustomFieldTextValue8" type="xs:string"/>
            <xs:element minOccurs="0" name="HomeProgramInformation_CustomFieldTextValue9" type="xs:string"/>
            <xs:element minOccurs="0" name="HomeProgramInformation_IDISProjectNumber" type="xs:string"/>
            <xs:element minOccurs="0" name="HomeProgramInformation_NumberOfHighHomeUnitsPlanned" type="xs:int"/>
            <xs:element minOccurs="0" name="HomeProgramInformation_NumberOfHomeUnitsPlanned" type="xs:int"/>
            <xs:element minOccurs="0" name="HomeProgramInformation_NumberOfLowHomeUnitsPlanned" type="xs:int"/>
            <xs:element minOccurs="0" name="HomeProgramInformation_SubsidyPerUnit" type="xs:decimal"/>
            <xs:element minOccurs="0" name="MaintenanceExpenses_CustomFieldBitValue1" type="xs:boolean"/>
            <xs:element minOccurs="0" name="MaintenanceExpenses_CustomFieldBitValue2" type="xs:boolean"/>
            <xs:element minOccurs="0" name="MaintenanceExpenses_CustomFieldBitValue3" type="xs:boolean"/>
            <xs:element minOccurs="0" name="MaintenanceExpenses_CustomFieldBitValue4" type="xs:boolean"/>
            <xs:element minOccurs="0" name="MaintenanceExpenses_CustomFieldBitValue5" type="xs:boolean"/>
            <xs:element minOccurs="0" name="MaintenanceExpenses_CustomFieldDateValue1" type="xs:date"/>
            <xs:element minOccurs="0" name="MaintenanceExpenses_CustomFieldDateValue2" type="xs:date"/>
            <xs:element minOccurs="0" name="MaintenanceExpenses_CustomFieldDateValue3" type="xs:date"/>
            <xs:element minOccurs="0" name="MaintenanceExpenses_CustomFieldDateValue4" type="xs:date"/>
            <xs:element minOccurs="0" name="MaintenanceExpenses_CustomFieldDateValue5" type="xs:date"/>
            <xs:element minOccurs="0" name="MaintenanceExpenses_CustomFieldDecimalValue1" type="xs:decimal"/>
            <xs:element minOccurs="0" name="MaintenanceExpenses_CustomFieldDecimalValue2" type="xs:decimal"/>
            <xs:element minOccurs="0" name="MaintenanceExpenses_CustomFieldDecimalValue3" type="xs:decimal"/>
            <xs:element minOccurs="0" name="MaintenanceExpenses_CustomFieldDecimalValue4" type="xs:decimal"/>
            <xs:element minOccurs="0" name="MaintenanceExpenses_CustomFieldDecimalValue5" type="xs:decimal"/>
            <xs:element minOccurs="0" name="MaintenanceExpenses_CustomFieldNumericValue1" type="xs:decimal"/>
            <xs:element minOccurs="0" name="MaintenanceExpenses_CustomFieldNumericValue2" type="xs:decimal"/>
            <xs:element minOccurs="0" name="MaintenanceExpenses_CustomFieldNumericValue3" type="xs:decimal"/>
            <xs:element minOccurs="0" name="MaintenanceExpenses_CustomFieldNumericValue4" type="xs:decimal"/>
            <xs:element minOccurs="0" name="MaintenanceExpenses_CustomFieldNumericValue5" type="xs:decimal"/>
            <xs:element minOccurs="0" name="MaintenanceExpenses_CustomFieldTextValue1" type="xs:string"/>
            <xs:element minOccurs="0" name="MaintenanceExpenses_CustomFieldTextValue10" type="xs:string"/>
            <xs:element minOccurs="0" name="MaintenanceExpenses_CustomFieldTextValue11" type="xs:string"/>
            <xs:element minOccurs="0" name="MaintenanceExpenses_CustomFieldTextValue12" type="xs:string"/>
            <xs:element minOccurs="0" name="MaintenanceExpenses_CustomFieldTextValue13" type="xs:string"/>
            <xs:element minOccurs="0" name="MaintenanceExpenses_CustomFieldTextValue14" type="xs:string"/>
            <xs:element minOccurs="0" name="MaintenanceExpenses_CustomFieldTextValue15" type="xs:string"/>
            <xs:element minOccurs="0" name="MaintenanceExpenses_CustomFieldTextValue2" type="xs:string"/>
            <xs:element minOccurs="0" name="MaintenanceExpenses_CustomFieldTextValue3" type="xs:string"/>
            <xs:element minOccurs="0" name="MaintenanceExpenses_CustomFieldTextValue4" type="xs:string"/>
            <xs:element minOccurs="0" name="MaintenanceExpenses_CustomFieldTextValue5" type="xs:string"/>
            <xs:element minOccurs="0" name="MaintenanceExpenses_CustomFieldTextValue6" type="xs:string"/>
            <xs:element minOccurs="0" name="MaintenanceExpenses_CustomFieldTextValue7" type="xs:string"/>
            <xs:element minOccurs="0" name="MaintenanceExpenses_CustomFieldTextValue8" type="xs:string"/>
            <xs:element minOccurs="0" name="MaintenanceExpenses_CustomFieldTextValue9" type="xs:string"/>
            <xs:element minOccurs="0" name="MaintenanceExpenses_Decorating" type="xs:decimal"/>
            <xs:element minOccurs="0" name="MaintenanceExpenses_Elevator" type="xs:decimal"/>
            <xs:element minOccurs="0" name="MaintenanceExpenses_Exterminating" type="xs:decimal"/>
            <xs:element minOccurs="0" name="MaintenanceExpenses_Landscaping" type="xs:decimal"/>
            <xs:element minOccurs="0" name="MaintenanceExpenses_MaintenancePayroll" type="xs:decimal"/>
            <xs:element minOccurs="0" name="MaintenanceExpenses_Other" type="xs:decimal"/>
            <xs:element minOccurs="0" name="MaintenanceExpenses_OtherDescription" type="xs:string"/>
            <xs:element minOccurs="0" name="MaintenanceExpenses_Repairs" type="xs:decimal"/>
            <xs:element minOccurs="0" name="MaintenanceExpenses_SnowRemoval" type="xs:decimal"/>
            <xs:element minOccurs="0" name="MaintenanceExpenses_Supplies" type="xs:decimal"/>
            <xs:element minOccurs="0" name="MaintenanceExpenses_SwimmingPool_x002F_Picnic_x002F_BBQ_x0020_Area" type="xs:decimal"/>
            <xs:element minOccurs="0" name="ManagerInformation_Contact_City" type="xs:string"/>
            <xs:element minOccurs="0" name="ManagerInformation_Contact_County" type="xs:string"/>
            <xs:element minOccurs="0" name="ManagerInformation_Contact_Email" type="xs:string"/>
            <xs:element minOccurs="0" name="ManagerInformation_Contact_Fax" type="xs:string"/>
            <xs:element minOccurs="0" name="ManagerInformation_Contact_FirstName" type="xs:string"/>
            <xs:element minOccurs="0" name="ManagerInformation_Contact_LastNameOrBusinessName" type="xs:string"/>
            <xs:element minOccurs="0" name="ManagerInformation_Contact_MI" type="xs:string"/>
            <xs:element minOccurs="0" name="ManagerInformation_Contact_Phone" type="xs:string"/>
            <xs:element minOccurs="0" name="ManagerInformation_Contact_PrimaryStreet" type="xs:string"/>
            <xs:element minOccurs="0" name="ManagerInformation_Contact_Salutation" type="xs:string"/>
            <xs:element minOccurs="0" name="ManagerInformation_Contact_SecondaryStreet" type="xs:string"/>
            <xs:element minOccurs="0" name="ManagerInformation_Contact_State" type="xs:string"/>
            <xs:element minOccurs="0" name="ManagerInformation_Contact_TaxID" type="xs:string"/>
            <xs:element minOccurs="0" name="ManagerInformation_Contact_Title" type="xs:string"/>
            <xs:element minOccurs="0" name="ManagerInformation_Contact_Zip" type="xs:string"/>
            <xs:element minOccurs="0" name="ManagerInformation_ContactID" type="xs:int"/>
            <xs:element minOccurs="0" name="ManagerInformation_CustomFieldBitValue1" type="xs:boolean"/>
            <xs:element minOccurs="0" name="ManagerInformation_CustomFieldBitValue2" type="xs:boolean"/>
            <xs:element minOccurs="0" name="ManagerInformation_CustomFieldBitValue3" type="xs:boolean"/>
            <xs:element minOccurs="0" name="ManagerInformation_CustomFieldBitValue4" type="xs:boolean"/>
            <xs:element minOccurs="0" name="ManagerInformation_CustomFieldBitValue5" type="xs:boolean"/>
            <xs:element minOccurs="0" name="ManagerInformation_CustomFieldDateValue1" type="xs:date"/>
            <xs:element minOccurs="0" name="ManagerInformation_CustomFieldDateValue2" type="xs:date"/>
            <xs:element minOccurs="0" name="ManagerInformation_CustomFieldDateValue3" type="xs:date"/>
            <xs:element minOccurs="0" name="ManagerInformation_CustomFieldDateValue4" type="xs:date"/>
            <xs:element minOccurs="0" name="ManagerInformation_CustomFieldDateValue5" type="xs:date"/>
            <xs:element minOccurs="0" name="ManagerInformation_CustomFieldDecimalValue1" type="xs:decimal"/>
            <xs:element minOccurs="0" name="ManagerInformation_CustomFieldDecimalValue2" type="xs:decimal"/>
            <xs:element minOccurs="0" name="ManagerInformation_CustomFieldDecimalValue3" type="xs:decimal"/>
            <xs:element minOccurs="0" name="ManagerInformation_CustomFieldDecimalValue4" type="xs:decimal"/>
            <xs:element minOccurs="0" name="ManagerInformation_CustomFieldDecimalValue5" type="xs:decimal"/>
            <xs:element minOccurs="0" name="ManagerInformation_CustomFieldNumericValue1" type="xs:decimal"/>
            <xs:element minOccurs="0" name="ManagerInformation_CustomFieldNumericValue2" type="xs:decimal"/>
            <xs:element minOccurs="0" name="ManagerInformation_CustomFieldNumericValue3" type="xs:decimal"/>
            <xs:element minOccurs="0" name="ManagerInformation_CustomFieldNumericValue4" type="xs:decimal"/>
            <xs:element minOccurs="0" name="ManagerInformation_CustomFieldNumericValue5" type="xs:decimal"/>
            <xs:element minOccurs="0" name="ManagerInformation_CustomFieldTextValue1" type="xs:string"/>
            <xs:element minOccurs="0" name="ManagerInformation_CustomFieldTextValue10" type="xs:string"/>
            <xs:element minOccurs="0" name="ManagerInformation_CustomFieldTextValue11" type="xs:string"/>
            <xs:element minOccurs="0" name="ManagerInformation_CustomFieldTextValue12" type="xs:string"/>
            <xs:element minOccurs="0" name="ManagerInformation_CustomFieldTextValue13" type="xs:string"/>
            <xs:element minOccurs="0" name="ManagerInformation_CustomFieldTextValue14" type="xs:string"/>
            <xs:element minOccurs="0" name="ManagerInformation_CustomFieldTextValue15" type="xs:string"/>
            <xs:element minOccurs="0" name="ManagerInformation_CustomFieldTextValue2" type="xs:string"/>
            <xs:element minOccurs="0" name="ManagerInformation_CustomFieldTextValue3" type="xs:string"/>
            <xs:element minOccurs="0" name="ManagerInformation_CustomFieldTextValue4" type="xs:string"/>
            <xs:element minOccurs="0" name="ManagerInformation_CustomFieldTextValue5" type="xs:string"/>
            <xs:element minOccurs="0" name="ManagerInformation_CustomFieldTextValue6" type="xs:string"/>
            <xs:element minOccurs="0" name="ManagerInformation_CustomFieldTextValue7" type="xs:string"/>
            <xs:element minOccurs="0" name="ManagerInformation_CustomFieldTextValue8" type="xs:string"/>
            <xs:element minOccurs="0" name="ManagerInformation_CustomFieldTextValue9" type="xs:string"/>
            <xs:element minOccurs="0" name="ManagerInformation_EntityContact_City" type="xs:string"/>
            <xs:element minOccurs="0" name="ManagerInformation_EntityContact_County" type="xs:string"/>
            <xs:element minOccurs="0" name="ManagerInformation_EntityContact_Email" type="xs:string"/>
            <xs:element minOccurs="0" name="ManagerInformation_EntityContact_Fax" type="xs:string"/>
            <xs:element minOccurs="0" name="ManagerInformation_EntityContact_FirstName" type="xs:string"/>
            <xs:element minOccurs="0" name="ManagerInformation_EntityContact_LastNameOrBusinessName" type="xs:string"/>
            <xs:element minOccurs="0" name="ManagerInformation_EntityContact_MI" type="xs:string"/>
            <xs:element minOccurs="0" name="ManagerInformation_EntityContact_Phone" type="xs:string"/>
            <xs:element minOccurs="0" name="ManagerInformation_EntityContact_PrimaryStreet" type="xs:string"/>
            <xs:element minOccurs="0" name="ManagerInformation_EntityContact_Salutation" type="xs:string"/>
            <xs:element minOccurs="0" name="ManagerInformation_EntityContact_SecondaryStreet" type="xs:string"/>
            <xs:element minOccurs="0" name="ManagerInformation_EntityContact_State" type="xs:string"/>
            <xs:element minOccurs="0" name="ManagerInformation_EntityContact_TaxID" type="xs:string"/>
            <xs:element minOccurs="0" name="ManagerInformation_EntityContact_Title" type="xs:string"/>
            <xs:element minOccurs="0" name="ManagerInformation_EntityContact_Zip" type="xs:string"/>
            <xs:element minOccurs="0" name="ManagerInformation_EntityContactID" type="xs:int"/>
            <xs:element minOccurs="0" name="NonProfitParticipants_ContactCapacityType_CapacityType_Item1" type="xs:string"/>
            <xs:element minOccurs="0" name="NonProfitParticipants_ContactCapacityType_CapacityType_Item2" type="xs:string"/>
            <xs:element minOccurs="0" name="NonProfitParticipants_ContactCapacityType_CapacityType_Item3" type="xs:string"/>
            <xs:element minOccurs="0" name="NonProfitParticipants_ContactCapacityType_CapacityType_Item4" type="xs:string"/>
            <xs:element minOccurs="0" name="NonProfitParticipants_ContactCapacityType_CapacityType_Item5" type="xs:string"/>
            <xs:element minOccurs="0" name="NonProfitParticipants_ContactCapacityType_CapacityType_Item6" type="xs:string"/>
            <xs:element minOccurs="0" name="NonProfitParticipants_ContactCapacityType_CapacityType_Item7" type="xs:string"/>
            <xs:element minOccurs="0" name="NonProfitParticipants_ContactCapacityType_CapacityType_Item8" type="xs:string"/>
            <xs:element minOccurs="0" name="NonProfitParticipants_ContactCapacityType_CapacityType_Item9" type="xs:string"/>
            <xs:element minOccurs="0" name="NonProfitParticipants_ContactCapacityType_CapacityType_Item10" type="xs:string"/>
            <xs:element minOccurs="0" name="NonProfitParticipants_Contacts_City_Item1" type="xs:string"/>
            <xs:element minOccurs="0" name="NonProfitParticipants_Contacts_City_Item2" type="xs:string"/>
            <xs:element minOccurs="0" name="NonProfitParticipants_Contacts_City_Item3" type="xs:string"/>
            <xs:element minOccurs="0" name="NonProfitParticipants_Contacts_City_Item4" type="xs:string"/>
            <xs:element minOccurs="0" name="NonProfitParticipants_Contacts_City_Item5" type="xs:string"/>
            <xs:element minOccurs="0" name="NonProfitParticipants_Contacts_City_Item6" type="xs:string"/>
            <xs:element minOccurs="0" name="NonProfitParticipants_Contacts_City_Item7" type="xs:string"/>
            <xs:element minOccurs="0" name="NonProfitParticipants_Contacts_City_Item8" type="xs:string"/>
            <xs:element minOccurs="0" name="NonProfitParticipants_Contacts_City_Item9" type="xs:string"/>
            <xs:element minOccurs="0" name="NonProfitParticipants_Contacts_City_Item10" type="xs:string"/>
            <xs:element minOccurs="0" name="NonProfitParticipants_Contacts_County_Item1" type="xs:string"/>
            <xs:element minOccurs="0" name="NonProfitParticipants_Contacts_County_Item2" type="xs:string"/>
            <xs:element minOccurs="0" name="NonProfitParticipants_Contacts_County_Item3" type="xs:string"/>
            <xs:element minOccurs="0" name="NonProfitParticipants_Contacts_County_Item4" type="xs:string"/>
            <xs:element minOccurs="0" name="NonProfitParticipants_Contacts_County_Item5" type="xs:string"/>
            <xs:element minOccurs="0" name="NonProfitParticipants_Contacts_County_Item6" type="xs:string"/>
            <xs:element minOccurs="0" name="NonProfitParticipants_Contacts_County_Item7" type="xs:string"/>
            <xs:element minOccurs="0" name="NonProfitParticipants_Contacts_County_Item8" type="xs:string"/>
            <xs:element minOccurs="0" name="NonProfitParticipants_Contacts_County_Item9" type="xs:string"/>
            <xs:element minOccurs="0" name="NonProfitParticipants_Contacts_County_Item10" type="xs:string"/>
            <xs:element minOccurs="0" name="NonProfitParticipants_Contacts_Email_Item1" type="xs:string"/>
            <xs:element minOccurs="0" name="NonProfitParticipants_Contacts_Email_Item2" type="xs:string"/>
            <xs:element minOccurs="0" name="NonProfitParticipants_Contacts_Email_Item3" type="xs:string"/>
            <xs:element minOccurs="0" name="NonProfitParticipants_Contacts_Email_Item4" type="xs:string"/>
            <xs:element minOccurs="0" name="NonProfitParticipants_Contacts_Email_Item5" type="xs:string"/>
            <xs:element minOccurs="0" name="NonProfitParticipants_Contacts_Email_Item6" type="xs:string"/>
            <xs:element minOccurs="0" name="NonProfitParticipants_Contacts_Email_Item7" type="xs:string"/>
            <xs:element minOccurs="0" name="NonProfitParticipants_Contacts_Email_Item8" type="xs:string"/>
            <xs:element minOccurs="0" name="NonProfitParticipants_Contacts_Email_Item9" type="xs:string"/>
            <xs:element minOccurs="0" name="NonProfitParticipants_Contacts_Email_Item10" type="xs:string"/>
            <xs:element minOccurs="0" name="NonProfitParticipants_Contacts_Fax_Item1" type="xs:string"/>
            <xs:element minOccurs="0" name="NonProfitParticipants_Contacts_Fax_Item2" type="xs:string"/>
            <xs:element minOccurs="0" name="NonProfitParticipants_Contacts_Fax_Item3" type="xs:string"/>
            <xs:element minOccurs="0" name="NonProfitParticipants_Contacts_Fax_Item4" type="xs:string"/>
            <xs:element minOccurs="0" name="NonProfitParticipants_Contacts_Fax_Item5" type="xs:string"/>
            <xs:element minOccurs="0" name="NonProfitParticipants_Contacts_Fax_Item6" type="xs:string"/>
            <xs:element minOccurs="0" name="NonProfitParticipants_Contacts_Fax_Item7" type="xs:string"/>
            <xs:element minOccurs="0" name="NonProfitParticipants_Contacts_Fax_Item8" type="xs:string"/>
            <xs:element minOccurs="0" name="NonProfitParticipants_Contacts_Fax_Item9" type="xs:string"/>
            <xs:element minOccurs="0" name="NonProfitParticipants_Contacts_Fax_Item10" type="xs:string"/>
            <xs:element minOccurs="0" name="NonProfitParticipants_Contacts_FirstName_Item1" type="xs:string"/>
            <xs:element minOccurs="0" name="NonProfitParticipants_Contacts_FirstName_Item2" type="xs:string"/>
            <xs:element minOccurs="0" name="NonProfitParticipants_Contacts_FirstName_Item3" type="xs:string"/>
            <xs:element minOccurs="0" name="NonProfitParticipants_Contacts_FirstName_Item4" type="xs:string"/>
            <xs:element minOccurs="0" name="NonProfitParticipants_Contacts_FirstName_Item5" type="xs:string"/>
            <xs:element minOccurs="0" name="NonProfitParticipants_Contacts_FirstName_Item6" type="xs:string"/>
            <xs:element minOccurs="0" name="NonProfitParticipants_Contacts_FirstName_Item7" type="xs:string"/>
            <xs:element minOccurs="0" name="NonProfitParticipants_Contacts_FirstName_Item8" type="xs:string"/>
            <xs:element minOccurs="0" name="NonProfitParticipants_Contacts_FirstName_Item9" type="xs:string"/>
            <xs:element minOccurs="0" name="NonProfitParticipants_Contacts_FirstName_Item10" type="xs:string"/>
            <xs:element minOccurs="0" name="NonProfitParticipants_Contacts_LastNameOrBusinessName_Item1" type="xs:string"/>
            <xs:element minOccurs="0" name="NonProfitParticipants_Contacts_LastNameOrBusinessName_Item2" type="xs:string"/>
            <xs:element minOccurs="0" name="NonProfitParticipants_Contacts_LastNameOrBusinessName_Item3" type="xs:string"/>
            <xs:element minOccurs="0" name="NonProfitParticipants_Contacts_LastNameOrBusinessName_Item4" type="xs:string"/>
            <xs:element minOccurs="0" name="NonProfitParticipants_Contacts_LastNameOrBusinessName_Item5" type="xs:string"/>
            <xs:element minOccurs="0" name="NonProfitParticipants_Contacts_LastNameOrBusinessName_Item6" type="xs:string"/>
            <xs:element minOccurs="0" name="NonProfitParticipants_Contacts_LastNameOrBusinessName_Item7" type="xs:string"/>
            <xs:element minOccurs="0" name="NonProfitParticipants_Contacts_LastNameOrBusinessName_Item8" type="xs:string"/>
            <xs:element minOccurs="0" name="NonProfitParticipants_Contacts_LastNameOrBusinessName_Item9" type="xs:string"/>
            <xs:element minOccurs="0" name="NonProfitParticipants_Contacts_LastNameOrBusinessName_Item10" type="xs:string"/>
            <xs:element minOccurs="0" name="NonProfitParticipants_Contacts_MI_Item1" type="xs:string"/>
            <xs:element minOccurs="0" name="NonProfitParticipants_Contacts_MI_Item2" type="xs:string"/>
            <xs:element minOccurs="0" name="NonProfitParticipants_Contacts_MI_Item3" type="xs:string"/>
            <xs:element minOccurs="0" name="NonProfitParticipants_Contacts_MI_Item4" type="xs:string"/>
            <xs:element minOccurs="0" name="NonProfitParticipants_Contacts_MI_Item5" type="xs:string"/>
            <xs:element minOccurs="0" name="NonProfitParticipants_Contacts_MI_Item6" type="xs:string"/>
            <xs:element minOccurs="0" name="NonProfitParticipants_Contacts_MI_Item7" type="xs:string"/>
            <xs:element minOccurs="0" name="NonProfitParticipants_Contacts_MI_Item8" type="xs:string"/>
            <xs:element minOccurs="0" name="NonProfitParticipants_Contacts_MI_Item9" type="xs:string"/>
            <xs:element minOccurs="0" name="NonProfitParticipants_Contacts_MI_Item10" type="xs:string"/>
            <xs:element minOccurs="0" name="NonProfitParticipants_Contacts_Phone_Item1" type="xs:string"/>
            <xs:element minOccurs="0" name="NonProfitParticipants_Contacts_Phone_Item2" type="xs:string"/>
            <xs:element minOccurs="0" name="NonProfitParticipants_Contacts_Phone_Item3" type="xs:string"/>
            <xs:element minOccurs="0" name="NonProfitParticipants_Contacts_Phone_Item4" type="xs:string"/>
            <xs:element minOccurs="0" name="NonProfitParticipants_Contacts_Phone_Item5" type="xs:string"/>
            <xs:element minOccurs="0" name="NonProfitParticipants_Contacts_Phone_Item6" type="xs:string"/>
            <xs:element minOccurs="0" name="NonProfitParticipants_Contacts_Phone_Item7" type="xs:string"/>
            <xs:element minOccurs="0" name="NonProfitParticipants_Contacts_Phone_Item8" type="xs:string"/>
            <xs:element minOccurs="0" name="NonProfitParticipants_Contacts_Phone_Item9" type="xs:string"/>
            <xs:element minOccurs="0" name="NonProfitParticipants_Contacts_Phone_Item10" type="xs:string"/>
            <xs:element minOccurs="0" name="NonProfitParticipants_Contacts_PrimaryStreet_Item1" type="xs:string"/>
            <xs:element minOccurs="0" name="NonProfitParticipants_Contacts_PrimaryStreet_Item2" type="xs:string"/>
            <xs:element minOccurs="0" name="NonProfitParticipants_Contacts_PrimaryStreet_Item3" type="xs:string"/>
            <xs:element minOccurs="0" name="NonProfitParticipants_Contacts_PrimaryStreet_Item4" type="xs:string"/>
            <xs:element minOccurs="0" name="NonProfitParticipants_Contacts_PrimaryStreet_Item5" type="xs:string"/>
            <xs:element minOccurs="0" name="NonProfitParticipants_Contacts_PrimaryStreet_Item6" type="xs:string"/>
            <xs:element minOccurs="0" name="NonProfitParticipants_Contacts_PrimaryStreet_Item7" type="xs:string"/>
            <xs:element minOccurs="0" name="NonProfitParticipants_Contacts_PrimaryStreet_Item8" type="xs:string"/>
            <xs:element minOccurs="0" name="NonProfitParticipants_Contacts_PrimaryStreet_Item9" type="xs:string"/>
            <xs:element minOccurs="0" name="NonProfitParticipants_Contacts_PrimaryStreet_Item10" type="xs:string"/>
            <xs:element minOccurs="0" name="NonProfitParticipants_Contacts_Salutation_Item1" type="xs:string"/>
            <xs:element minOccurs="0" name="NonProfitParticipants_Contacts_Salutation_Item2" type="xs:string"/>
            <xs:element minOccurs="0" name="NonProfitParticipants_Contacts_Salutation_Item3" type="xs:string"/>
            <xs:element minOccurs="0" name="NonProfitParticipants_Contacts_Salutation_Item4" type="xs:string"/>
            <xs:element minOccurs="0" name="NonProfitParticipants_Contacts_Salutation_Item5" type="xs:string"/>
            <xs:element minOccurs="0" name="NonProfitParticipants_Contacts_Salutation_Item6" type="xs:string"/>
            <xs:element minOccurs="0" name="NonProfitParticipants_Contacts_Salutation_Item7" type="xs:string"/>
            <xs:element minOccurs="0" name="NonProfitParticipants_Contacts_Salutation_Item8" type="xs:string"/>
            <xs:element minOccurs="0" name="NonProfitParticipants_Contacts_Salutation_Item9" type="xs:string"/>
            <xs:element minOccurs="0" name="NonProfitParticipants_Contacts_Salutation_Item10" type="xs:string"/>
            <xs:element minOccurs="0" name="NonProfitParticipants_Contacts_SecondaryStreet_Item1" type="xs:string"/>
            <xs:element minOccurs="0" name="NonProfitParticipants_Contacts_SecondaryStreet_Item2" type="xs:string"/>
            <xs:element minOccurs="0" name="NonProfitParticipants_Contacts_SecondaryStreet_Item3" type="xs:string"/>
            <xs:element minOccurs="0" name="NonProfitParticipants_Contacts_SecondaryStreet_Item4" type="xs:string"/>
            <xs:element minOccurs="0" name="NonProfitParticipants_Contacts_SecondaryStreet_Item5" type="xs:string"/>
            <xs:element minOccurs="0" name="NonProfitParticipants_Contacts_SecondaryStreet_Item6" type="xs:string"/>
            <xs:element minOccurs="0" name="NonProfitParticipants_Contacts_SecondaryStreet_Item7" type="xs:string"/>
            <xs:element minOccurs="0" name="NonProfitParticipants_Contacts_SecondaryStreet_Item8" type="xs:string"/>
            <xs:element minOccurs="0" name="NonProfitParticipants_Contacts_SecondaryStreet_Item9" type="xs:string"/>
            <xs:element minOccurs="0" name="NonProfitParticipants_Contacts_SecondaryStreet_Item10" type="xs:string"/>
            <xs:element minOccurs="0" name="NonProfitParticipants_Contacts_State_Item1" type="xs:string"/>
            <xs:element minOccurs="0" name="NonProfitParticipants_Contacts_State_Item2" type="xs:string"/>
            <xs:element minOccurs="0" name="NonProfitParticipants_Contacts_State_Item3" type="xs:string"/>
            <xs:element minOccurs="0" name="NonProfitParticipants_Contacts_State_Item4" type="xs:string"/>
            <xs:element minOccurs="0" name="NonProfitParticipants_Contacts_State_Item5" type="xs:string"/>
            <xs:element minOccurs="0" name="NonProfitParticipants_Contacts_State_Item6" type="xs:string"/>
            <xs:element minOccurs="0" name="NonProfitParticipants_Contacts_State_Item7" type="xs:string"/>
            <xs:element minOccurs="0" name="NonProfitParticipants_Contacts_State_Item8" type="xs:string"/>
            <xs:element minOccurs="0" name="NonProfitParticipants_Contacts_State_Item9" type="xs:string"/>
            <xs:element minOccurs="0" name="NonProfitParticipants_Contacts_State_Item10" type="xs:string"/>
            <xs:element minOccurs="0" name="NonProfitParticipants_Contacts_TaxId_Item1" type="xs:string"/>
            <xs:element minOccurs="0" name="NonProfitParticipants_Contacts_TaxId_Item2" type="xs:string"/>
            <xs:element minOccurs="0" name="NonProfitParticipants_Contacts_TaxId_Item3" type="xs:string"/>
            <xs:element minOccurs="0" name="NonProfitParticipants_Contacts_TaxId_Item4" type="xs:string"/>
            <xs:element minOccurs="0" name="NonProfitParticipants_Contacts_TaxId_Item5" type="xs:string"/>
            <xs:element minOccurs="0" name="NonProfitParticipants_Contacts_TaxId_Item6" type="xs:string"/>
            <xs:element minOccurs="0" name="NonProfitParticipants_Contacts_TaxId_Item7" type="xs:string"/>
            <xs:element minOccurs="0" name="NonProfitParticipants_Contacts_TaxId_Item8" type="xs:string"/>
            <xs:element minOccurs="0" name="NonProfitParticipants_Contacts_TaxId_Item9" type="xs:string"/>
            <xs:element minOccurs="0" name="NonProfitParticipants_Contacts_TaxId_Item10" type="xs:string"/>
            <xs:element minOccurs="0" name="NonProfitParticipants_Contacts_Title_Item1" type="xs:string"/>
            <xs:element minOccurs="0" name="NonProfitParticipants_Contacts_Title_Item2" type="xs:string"/>
            <xs:element minOccurs="0" name="NonProfitParticipants_Contacts_Title_Item3" type="xs:string"/>
            <xs:element minOccurs="0" name="NonProfitParticipants_Contacts_Title_Item4" type="xs:string"/>
            <xs:element minOccurs="0" name="NonProfitParticipants_Contacts_Title_Item5" type="xs:string"/>
            <xs:element minOccurs="0" name="NonProfitParticipants_Contacts_Title_Item6" type="xs:string"/>
            <xs:element minOccurs="0" name="NonProfitParticipants_Contacts_Title_Item7" type="xs:string"/>
            <xs:element minOccurs="0" name="NonProfitParticipants_Contacts_Title_Item8" type="xs:string"/>
            <xs:element minOccurs="0" name="NonProfitParticipants_Contacts_Title_Item9" type="xs:string"/>
            <xs:element minOccurs="0" name="NonProfitParticipants_Contacts_Title_Item10" type="xs:string"/>
            <xs:element minOccurs="0" name="NonProfitParticipants_Contacts_Zip_Item1" type="xs:string"/>
            <xs:element minOccurs="0" name="NonProfitParticipants_Contacts_Zip_Item2" type="xs:string"/>
            <xs:element minOccurs="0" name="NonProfitParticipants_Contacts_Zip_Item3" type="xs:string"/>
            <xs:element minOccurs="0" name="NonProfitParticipants_Contacts_Zip_Item4" type="xs:string"/>
            <xs:element minOccurs="0" name="NonProfitParticipants_Contacts_Zip_Item5" type="xs:string"/>
            <xs:element minOccurs="0" name="NonProfitParticipants_Contacts_Zip_Item6" type="xs:string"/>
            <xs:element minOccurs="0" name="NonProfitParticipants_Contacts_Zip_Item7" type="xs:string"/>
            <xs:element minOccurs="0" name="NonProfitParticipants_Contacts_Zip_Item8" type="xs:string"/>
            <xs:element minOccurs="0" name="NonProfitParticipants_Contacts_Zip_Item9" type="xs:string"/>
            <xs:element minOccurs="0" name="NonProfitParticipants_Contacts_Zip_Item10" type="xs:string"/>
            <xs:element minOccurs="0" name="NonProfitParticipants_CustomFieldBitValue1_Item1" type="xs:boolean"/>
            <xs:element minOccurs="0" name="NonProfitParticipants_CustomFieldBitValue1_Item2" type="xs:boolean"/>
            <xs:element minOccurs="0" name="NonProfitParticipants_CustomFieldBitValue1_Item3" type="xs:boolean"/>
            <xs:element minOccurs="0" name="NonProfitParticipants_CustomFieldBitValue1_Item4" type="xs:boolean"/>
            <xs:element minOccurs="0" name="NonProfitParticipants_CustomFieldBitValue1_Item5" type="xs:boolean"/>
            <xs:element minOccurs="0" name="NonProfitParticipants_CustomFieldBitValue1_Item6" type="xs:boolean"/>
            <xs:element minOccurs="0" name="NonProfitParticipants_CustomFieldBitValue1_Item7" type="xs:boolean"/>
            <xs:element minOccurs="0" name="NonProfitParticipants_CustomFieldBitValue1_Item8" type="xs:boolean"/>
            <xs:element minOccurs="0" name="NonProfitParticipants_CustomFieldBitValue1_Item9" type="xs:boolean"/>
            <xs:element minOccurs="0" name="NonProfitParticipants_CustomFieldBitValue1_Item10" type="xs:boolean"/>
            <xs:element minOccurs="0" name="NonProfitParticipants_CustomFieldBitValue2_Item1" type="xs:boolean"/>
            <xs:element minOccurs="0" name="NonProfitParticipants_CustomFieldBitValue2_Item2" type="xs:boolean"/>
            <xs:element minOccurs="0" name="NonProfitParticipants_CustomFieldBitValue2_Item3" type="xs:boolean"/>
            <xs:element minOccurs="0" name="NonProfitParticipants_CustomFieldBitValue2_Item4" type="xs:boolean"/>
            <xs:element minOccurs="0" name="NonProfitParticipants_CustomFieldBitValue2_Item5" type="xs:boolean"/>
            <xs:element minOccurs="0" name="NonProfitParticipants_CustomFieldBitValue2_Item6" type="xs:boolean"/>
            <xs:element minOccurs="0" name="NonProfitParticipants_CustomFieldBitValue2_Item7" type="xs:boolean"/>
            <xs:element minOccurs="0" name="NonProfitParticipants_CustomFieldBitValue2_Item8" type="xs:boolean"/>
            <xs:element minOccurs="0" name="NonProfitParticipants_CustomFieldBitValue2_Item9" type="xs:boolean"/>
            <xs:element minOccurs="0" name="NonProfitParticipants_CustomFieldBitValue2_Item10" type="xs:boolean"/>
            <xs:element minOccurs="0" name="NonProfitParticipants_CustomFieldBitValue3_Item1" type="xs:boolean"/>
            <xs:element minOccurs="0" name="NonProfitParticipants_CustomFieldBitValue3_Item2" type="xs:boolean"/>
            <xs:element minOccurs="0" name="NonProfitParticipants_CustomFieldBitValue3_Item3" type="xs:boolean"/>
            <xs:element minOccurs="0" name="NonProfitParticipants_CustomFieldBitValue3_Item4" type="xs:boolean"/>
            <xs:element minOccurs="0" name="NonProfitParticipants_CustomFieldBitValue3_Item5" type="xs:boolean"/>
            <xs:element minOccurs="0" name="NonProfitParticipants_CustomFieldBitValue3_Item6" type="xs:boolean"/>
            <xs:element minOccurs="0" name="NonProfitParticipants_CustomFieldBitValue3_Item7" type="xs:boolean"/>
            <xs:element minOccurs="0" name="NonProfitParticipants_CustomFieldBitValue3_Item8" type="xs:boolean"/>
            <xs:element minOccurs="0" name="NonProfitParticipants_CustomFieldBitValue3_Item9" type="xs:boolean"/>
            <xs:element minOccurs="0" name="NonProfitParticipants_CustomFieldBitValue3_Item10" type="xs:boolean"/>
            <xs:element minOccurs="0" name="NonProfitParticipants_CustomFieldBitValue4_Item1" type="xs:boolean"/>
            <xs:element minOccurs="0" name="NonProfitParticipants_CustomFieldBitValue4_Item2" type="xs:boolean"/>
            <xs:element minOccurs="0" name="NonProfitParticipants_CustomFieldBitValue4_Item3" type="xs:boolean"/>
            <xs:element minOccurs="0" name="NonProfitParticipants_CustomFieldBitValue4_Item4" type="xs:boolean"/>
            <xs:element minOccurs="0" name="NonProfitParticipants_CustomFieldBitValue4_Item5" type="xs:boolean"/>
            <xs:element minOccurs="0" name="NonProfitParticipants_CustomFieldBitValue4_Item6" type="xs:boolean"/>
            <xs:element minOccurs="0" name="NonProfitParticipants_CustomFieldBitValue4_Item7" type="xs:boolean"/>
            <xs:element minOccurs="0" name="NonProfitParticipants_CustomFieldBitValue4_Item8" type="xs:boolean"/>
            <xs:element minOccurs="0" name="NonProfitParticipants_CustomFieldBitValue4_Item9" type="xs:boolean"/>
            <xs:element minOccurs="0" name="NonProfitParticipants_CustomFieldBitValue4_Item10" type="xs:boolean"/>
            <xs:element minOccurs="0" name="NonProfitParticipants_CustomFieldBitValue5_Item1" type="xs:boolean"/>
            <xs:element minOccurs="0" name="NonProfitParticipants_CustomFieldBitValue5_Item2" type="xs:boolean"/>
            <xs:element minOccurs="0" name="NonProfitParticipants_CustomFieldBitValue5_Item3" type="xs:boolean"/>
            <xs:element minOccurs="0" name="NonProfitParticipants_CustomFieldBitValue5_Item4" type="xs:boolean"/>
            <xs:element minOccurs="0" name="NonProfitParticipants_CustomFieldBitValue5_Item5" type="xs:boolean"/>
            <xs:element minOccurs="0" name="NonProfitParticipants_CustomFieldBitValue5_Item6" type="xs:boolean"/>
            <xs:element minOccurs="0" name="NonProfitParticipants_CustomFieldBitValue5_Item7" type="xs:boolean"/>
            <xs:element minOccurs="0" name="NonProfitParticipants_CustomFieldBitValue5_Item8" type="xs:boolean"/>
            <xs:element minOccurs="0" name="NonProfitParticipants_CustomFieldBitValue5_Item9" type="xs:boolean"/>
            <xs:element minOccurs="0" name="NonProfitParticipants_CustomFieldBitValue5_Item10" type="xs:boolean"/>
            <xs:element minOccurs="0" name="NonProfitParticipants_CustomFieldDateValue1_Item1" type="xs:date"/>
            <xs:element minOccurs="0" name="NonProfitParticipants_CustomFieldDateValue1_Item2" type="xs:date"/>
            <xs:element minOccurs="0" name="NonProfitParticipants_CustomFieldDateValue1_Item3" type="xs:date"/>
            <xs:element minOccurs="0" name="NonProfitParticipants_CustomFieldDateValue1_Item4" type="xs:date"/>
            <xs:element minOccurs="0" name="NonProfitParticipants_CustomFieldDateValue1_Item5" type="xs:date"/>
            <xs:element minOccurs="0" name="NonProfitParticipants_CustomFieldDateValue1_Item6" type="xs:date"/>
            <xs:element minOccurs="0" name="NonProfitParticipants_CustomFieldDateValue1_Item7" type="xs:date"/>
            <xs:element minOccurs="0" name="NonProfitParticipants_CustomFieldDateValue1_Item8" type="xs:date"/>
            <xs:element minOccurs="0" name="NonProfitParticipants_CustomFieldDateValue1_Item9" type="xs:date"/>
            <xs:element minOccurs="0" name="NonProfitParticipants_CustomFieldDateValue1_Item10" type="xs:date"/>
            <xs:element minOccurs="0" name="NonProfitParticipants_CustomFieldDateValue2_Item1" type="xs:date"/>
            <xs:element minOccurs="0" name="NonProfitParticipants_CustomFieldDateValue2_Item2" type="xs:date"/>
            <xs:element minOccurs="0" name="NonProfitParticipants_CustomFieldDateValue2_Item3" type="xs:date"/>
            <xs:element minOccurs="0" name="NonProfitParticipants_CustomFieldDateValue2_Item4" type="xs:date"/>
            <xs:element minOccurs="0" name="NonProfitParticipants_CustomFieldDateValue2_Item5" type="xs:date"/>
            <xs:element minOccurs="0" name="NonProfitParticipants_CustomFieldDateValue2_Item6" type="xs:date"/>
            <xs:element minOccurs="0" name="NonProfitParticipants_CustomFieldDateValue2_Item7" type="xs:date"/>
            <xs:element minOccurs="0" name="NonProfitParticipants_CustomFieldDateValue2_Item8" type="xs:date"/>
            <xs:element minOccurs="0" name="NonProfitParticipants_CustomFieldDateValue2_Item9" type="xs:date"/>
            <xs:element minOccurs="0" name="NonProfitParticipants_CustomFieldDateValue2_Item10" type="xs:date"/>
            <xs:element minOccurs="0" name="NonProfitParticipants_CustomFieldDateValue3_Item1" type="xs:date"/>
            <xs:element minOccurs="0" name="NonProfitParticipants_CustomFieldDateValue3_Item2" type="xs:date"/>
            <xs:element minOccurs="0" name="NonProfitParticipants_CustomFieldDateValue3_Item3" type="xs:date"/>
            <xs:element minOccurs="0" name="NonProfitParticipants_CustomFieldDateValue3_Item4" type="xs:date"/>
            <xs:element minOccurs="0" name="NonProfitParticipants_CustomFieldDateValue3_Item5" type="xs:date"/>
            <xs:element minOccurs="0" name="NonProfitParticipants_CustomFieldDateValue3_Item6" type="xs:date"/>
            <xs:element minOccurs="0" name="NonProfitParticipants_CustomFieldDateValue3_Item7" type="xs:date"/>
            <xs:element minOccurs="0" name="NonProfitParticipants_CustomFieldDateValue3_Item8" type="xs:date"/>
            <xs:element minOccurs="0" name="NonProfitParticipants_CustomFieldDateValue3_Item9" type="xs:date"/>
            <xs:element minOccurs="0" name="NonProfitParticipants_CustomFieldDateValue3_Item10" type="xs:date"/>
            <xs:element minOccurs="0" name="NonProfitParticipants_CustomFieldDateValue4_Item1" type="xs:date"/>
            <xs:element minOccurs="0" name="NonProfitParticipants_CustomFieldDateValue4_Item2" type="xs:date"/>
            <xs:element minOccurs="0" name="NonProfitParticipants_CustomFieldDateValue4_Item3" type="xs:date"/>
            <xs:element minOccurs="0" name="NonProfitParticipants_CustomFieldDateValue4_Item4" type="xs:date"/>
            <xs:element minOccurs="0" name="NonProfitParticipants_CustomFieldDateValue4_Item5" type="xs:date"/>
            <xs:element minOccurs="0" name="NonProfitParticipants_CustomFieldDateValue4_Item6" type="xs:date"/>
            <xs:element minOccurs="0" name="NonProfitParticipants_CustomFieldDateValue4_Item7" type="xs:date"/>
            <xs:element minOccurs="0" name="NonProfitParticipants_CustomFieldDateValue4_Item8" type="xs:date"/>
            <xs:element minOccurs="0" name="NonProfitParticipants_CustomFieldDateValue4_Item9" type="xs:date"/>
            <xs:element minOccurs="0" name="NonProfitParticipants_CustomFieldDateValue4_Item10" type="xs:date"/>
            <xs:element minOccurs="0" name="NonProfitParticipants_CustomFieldDateValue5_Item1" type="xs:date"/>
            <xs:element minOccurs="0" name="NonProfitParticipants_CustomFieldDateValue5_Item2" type="xs:date"/>
            <xs:element minOccurs="0" name="NonProfitParticipants_CustomFieldDateValue5_Item3" type="xs:date"/>
            <xs:element minOccurs="0" name="NonProfitParticipants_CustomFieldDateValue5_Item4" type="xs:date"/>
            <xs:element minOccurs="0" name="NonProfitParticipants_CustomFieldDateValue5_Item5" type="xs:date"/>
            <xs:element minOccurs="0" name="NonProfitParticipants_CustomFieldDateValue5_Item6" type="xs:date"/>
            <xs:element minOccurs="0" name="NonProfitParticipants_CustomFieldDateValue5_Item7" type="xs:date"/>
            <xs:element minOccurs="0" name="NonProfitParticipants_CustomFieldDateValue5_Item8" type="xs:date"/>
            <xs:element minOccurs="0" name="NonProfitParticipants_CustomFieldDateValue5_Item9" type="xs:date"/>
            <xs:element minOccurs="0" name="NonProfitParticipants_CustomFieldDateValue5_Item10" type="xs:date"/>
            <xs:element minOccurs="0" name="NonProfitParticipants_CustomFieldDecimalValue1_Item1" type="xs:decimal"/>
            <xs:element minOccurs="0" name="NonProfitParticipants_CustomFieldDecimalValue1_Item2" type="xs:decimal"/>
            <xs:element minOccurs="0" name="NonProfitParticipants_CustomFieldDecimalValue1_Item3" type="xs:decimal"/>
            <xs:element minOccurs="0" name="NonProfitParticipants_CustomFieldDecimalValue1_Item4" type="xs:decimal"/>
            <xs:element minOccurs="0" name="NonProfitParticipants_CustomFieldDecimalValue1_Item5" type="xs:decimal"/>
            <xs:element minOccurs="0" name="NonProfitParticipants_CustomFieldDecimalValue1_Item6" type="xs:decimal"/>
            <xs:element minOccurs="0" name="NonProfitParticipants_CustomFieldDecimalValue1_Item7" type="xs:decimal"/>
            <xs:element minOccurs="0" name="NonProfitParticipants_CustomFieldDecimalValue1_Item8" type="xs:decimal"/>
            <xs:element minOccurs="0" name="NonProfitParticipants_CustomFieldDecimalValue1_Item9" type="xs:decimal"/>
            <xs:element minOccurs="0" name="NonProfitParticipants_CustomFieldDecimalValue1_Item10" type="xs:decimal"/>
            <xs:element minOccurs="0" name="NonProfitParticipants_CustomFieldDecimalValue2_Item1" type="xs:decimal"/>
            <xs:element minOccurs="0" name="NonProfitParticipants_CustomFieldDecimalValue2_Item2" type="xs:decimal"/>
            <xs:element minOccurs="0" name="NonProfitParticipants_CustomFieldDecimalValue2_Item3" type="xs:decimal"/>
            <xs:element minOccurs="0" name="NonProfitParticipants_CustomFieldDecimalValue2_Item4" type="xs:decimal"/>
            <xs:element minOccurs="0" name="NonProfitParticipants_CustomFieldDecimalValue2_Item5" type="xs:decimal"/>
            <xs:element minOccurs="0" name="NonProfitParticipants_CustomFieldDecimalValue2_Item6" type="xs:decimal"/>
            <xs:element minOccurs="0" name="NonProfitParticipants_CustomFieldDecimalValue2_Item7" type="xs:decimal"/>
            <xs:element minOccurs="0" name="NonProfitParticipants_CustomFieldDecimalValue2_Item8" type="xs:decimal"/>
            <xs:element minOccurs="0" name="NonProfitParticipants_CustomFieldDecimalValue2_Item9" type="xs:decimal"/>
            <xs:element minOccurs="0" name="NonProfitParticipants_CustomFieldDecimalValue2_Item10" type="xs:decimal"/>
            <xs:element minOccurs="0" name="NonProfitParticipants_CustomFieldDecimalValue3_Item1" type="xs:decimal"/>
            <xs:element minOccurs="0" name="NonProfitParticipants_CustomFieldDecimalValue3_Item2" type="xs:decimal"/>
            <xs:element minOccurs="0" name="NonProfitParticipants_CustomFieldDecimalValue3_Item3" type="xs:decimal"/>
            <xs:element minOccurs="0" name="NonProfitParticipants_CustomFieldDecimalValue3_Item4" type="xs:decimal"/>
            <xs:element minOccurs="0" name="NonProfitParticipants_CustomFieldDecimalValue3_Item5" type="xs:decimal"/>
            <xs:element minOccurs="0" name="NonProfitParticipants_CustomFieldDecimalValue3_Item6" type="xs:decimal"/>
            <xs:element minOccurs="0" name="NonProfitParticipants_CustomFieldDecimalValue3_Item7" type="xs:decimal"/>
            <xs:element minOccurs="0" name="NonProfitParticipants_CustomFieldDecimalValue3_Item8" type="xs:decimal"/>
            <xs:element minOccurs="0" name="NonProfitParticipants_CustomFieldDecimalValue3_Item9" type="xs:decimal"/>
            <xs:element minOccurs="0" name="NonProfitParticipants_CustomFieldDecimalValue3_Item10" type="xs:decimal"/>
            <xs:element minOccurs="0" name="NonProfitParticipants_CustomFieldDecimalValue4_Item1" type="xs:decimal"/>
            <xs:element minOccurs="0" name="NonProfitParticipants_CustomFieldDecimalValue4_Item2" type="xs:decimal"/>
            <xs:element minOccurs="0" name="NonProfitParticipants_CustomFieldDecimalValue4_Item3" type="xs:decimal"/>
            <xs:element minOccurs="0" name="NonProfitParticipants_CustomFieldDecimalValue4_Item4" type="xs:decimal"/>
            <xs:element minOccurs="0" name="NonProfitParticipants_CustomFieldDecimalValue4_Item5" type="xs:decimal"/>
            <xs:element minOccurs="0" name="NonProfitParticipants_CustomFieldDecimalValue4_Item6" type="xs:decimal"/>
            <xs:element minOccurs="0" name="NonProfitParticipants_CustomFieldDecimalValue4_Item7" type="xs:decimal"/>
            <xs:element minOccurs="0" name="NonProfitParticipants_CustomFieldDecimalValue4_Item8" type="xs:decimal"/>
            <xs:element minOccurs="0" name="NonProfitParticipants_CustomFieldDecimalValue4_Item9" type="xs:decimal"/>
            <xs:element minOccurs="0" name="NonProfitParticipants_CustomFieldDecimalValue4_Item10" type="xs:decimal"/>
            <xs:element minOccurs="0" name="NonProfitParticipants_CustomFieldDecimalValue5_Item1" type="xs:decimal"/>
            <xs:element minOccurs="0" name="NonProfitParticipants_CustomFieldDecimalValue5_Item2" type="xs:decimal"/>
            <xs:element minOccurs="0" name="NonProfitParticipants_CustomFieldDecimalValue5_Item3" type="xs:decimal"/>
            <xs:element minOccurs="0" name="NonProfitParticipants_CustomFieldDecimalValue5_Item4" type="xs:decimal"/>
            <xs:element minOccurs="0" name="NonProfitParticipants_CustomFieldDecimalValue5_Item5" type="xs:decimal"/>
            <xs:element minOccurs="0" name="NonProfitParticipants_CustomFieldDecimalValue5_Item6" type="xs:decimal"/>
            <xs:element minOccurs="0" name="NonProfitParticipants_CustomFieldDecimalValue5_Item7" type="xs:decimal"/>
            <xs:element minOccurs="0" name="NonProfitParticipants_CustomFieldDecimalValue5_Item8" type="xs:decimal"/>
            <xs:element minOccurs="0" name="NonProfitParticipants_CustomFieldDecimalValue5_Item9" type="xs:decimal"/>
            <xs:element minOccurs="0" name="NonProfitParticipants_CustomFieldDecimalValue5_Item10" type="xs:decimal"/>
            <xs:element minOccurs="0" name="NonProfitParticipants_CustomFieldNumericValue1_Item1" type="xs:decimal"/>
            <xs:element minOccurs="0" name="NonProfitParticipants_CustomFieldNumericValue1_Item2" type="xs:decimal"/>
            <xs:element minOccurs="0" name="NonProfitParticipants_CustomFieldNumericValue1_Item3" type="xs:decimal"/>
            <xs:element minOccurs="0" name="NonProfitParticipants_CustomFieldNumericValue1_Item4" type="xs:decimal"/>
            <xs:element minOccurs="0" name="NonProfitParticipants_CustomFieldNumericValue1_Item5" type="xs:decimal"/>
            <xs:element minOccurs="0" name="NonProfitParticipants_CustomFieldNumericValue1_Item6" type="xs:decimal"/>
            <xs:element minOccurs="0" name="NonProfitParticipants_CustomFieldNumericValue1_Item7" type="xs:decimal"/>
            <xs:element minOccurs="0" name="NonProfitParticipants_CustomFieldNumericValue1_Item8" type="xs:decimal"/>
            <xs:element minOccurs="0" name="NonProfitParticipants_CustomFieldNumericValue1_Item9" type="xs:decimal"/>
            <xs:element minOccurs="0" name="NonProfitParticipants_CustomFieldNumericValue1_Item10" type="xs:decimal"/>
            <xs:element minOccurs="0" name="NonProfitParticipants_CustomFieldNumericValue2_Item1" type="xs:decimal"/>
            <xs:element minOccurs="0" name="NonProfitParticipants_CustomFieldNumericValue2_Item2" type="xs:decimal"/>
            <xs:element minOccurs="0" name="NonProfitParticipants_CustomFieldNumericValue2_Item3" type="xs:decimal"/>
            <xs:element minOccurs="0" name="NonProfitParticipants_CustomFieldNumericValue2_Item4" type="xs:decimal"/>
            <xs:element minOccurs="0" name="NonProfitParticipants_CustomFieldNumericValue2_Item5" type="xs:decimal"/>
            <xs:element minOccurs="0" name="NonProfitParticipants_CustomFieldNumericValue2_Item6" type="xs:decimal"/>
            <xs:element minOccurs="0" name="NonProfitParticipants_CustomFieldNumericValue2_Item7" type="xs:decimal"/>
            <xs:element minOccurs="0" name="NonProfitParticipants_CustomFieldNumericValue2_Item8" type="xs:decimal"/>
            <xs:element minOccurs="0" name="NonProfitParticipants_CustomFieldNumericValue2_Item9" type="xs:decimal"/>
            <xs:element minOccurs="0" name="NonProfitParticipants_CustomFieldNumericValue2_Item10" type="xs:decimal"/>
            <xs:element minOccurs="0" name="NonProfitParticipants_CustomFieldNumericValue3_Item1" type="xs:decimal"/>
            <xs:element minOccurs="0" name="NonProfitParticipants_CustomFieldNumericValue3_Item2" type="xs:decimal"/>
            <xs:element minOccurs="0" name="NonProfitParticipants_CustomFieldNumericValue3_Item3" type="xs:decimal"/>
            <xs:element minOccurs="0" name="NonProfitParticipants_CustomFieldNumericValue3_Item4" type="xs:decimal"/>
            <xs:element minOccurs="0" name="NonProfitParticipants_CustomFieldNumericValue3_Item5" type="xs:decimal"/>
            <xs:element minOccurs="0" name="NonProfitParticipants_CustomFieldNumericValue3_Item6" type="xs:decimal"/>
            <xs:element minOccurs="0" name="NonProfitParticipants_CustomFieldNumericValue3_Item7" type="xs:decimal"/>
            <xs:element minOccurs="0" name="NonProfitParticipants_CustomFieldNumericValue3_Item8" type="xs:decimal"/>
            <xs:element minOccurs="0" name="NonProfitParticipants_CustomFieldNumericValue3_Item9" type="xs:decimal"/>
            <xs:element minOccurs="0" name="NonProfitParticipants_CustomFieldNumericValue3_Item10" type="xs:decimal"/>
            <xs:element minOccurs="0" name="NonProfitParticipants_CustomFieldNumericValue4_Item1" type="xs:decimal"/>
            <xs:element minOccurs="0" name="NonProfitParticipants_CustomFieldNumericValue4_Item2" type="xs:decimal"/>
            <xs:element minOccurs="0" name="NonProfitParticipants_CustomFieldNumericValue4_Item3" type="xs:decimal"/>
            <xs:element minOccurs="0" name="NonProfitParticipants_CustomFieldNumericValue4_Item4" type="xs:decimal"/>
            <xs:element minOccurs="0" name="NonProfitParticipants_CustomFieldNumericValue4_Item5" type="xs:decimal"/>
            <xs:element minOccurs="0" name="NonProfitParticipants_CustomFieldNumericValue4_Item6" type="xs:decimal"/>
            <xs:element minOccurs="0" name="NonProfitParticipants_CustomFieldNumericValue4_Item7" type="xs:decimal"/>
            <xs:element minOccurs="0" name="NonProfitParticipants_CustomFieldNumericValue4_Item8" type="xs:decimal"/>
            <xs:element minOccurs="0" name="NonProfitParticipants_CustomFieldNumericValue4_Item9" type="xs:decimal"/>
            <xs:element minOccurs="0" name="NonProfitParticipants_CustomFieldNumericValue4_Item10" type="xs:decimal"/>
            <xs:element minOccurs="0" name="NonProfitParticipants_CustomFieldNumericValue5_Item1" type="xs:decimal"/>
            <xs:element minOccurs="0" name="NonProfitParticipants_CustomFieldNumericValue5_Item2" type="xs:decimal"/>
            <xs:element minOccurs="0" name="NonProfitParticipants_CustomFieldNumericValue5_Item3" type="xs:decimal"/>
            <xs:element minOccurs="0" name="NonProfitParticipants_CustomFieldNumericValue5_Item4" type="xs:decimal"/>
            <xs:element minOccurs="0" name="NonProfitParticipants_CustomFieldNumericValue5_Item5" type="xs:decimal"/>
            <xs:element minOccurs="0" name="NonProfitParticipants_CustomFieldNumericValue5_Item6" type="xs:decimal"/>
            <xs:element minOccurs="0" name="NonProfitParticipants_CustomFieldNumericValue5_Item7" type="xs:decimal"/>
            <xs:element minOccurs="0" name="NonProfitParticipants_CustomFieldNumericValue5_Item8" type="xs:decimal"/>
            <xs:element minOccurs="0" name="NonProfitParticipants_CustomFieldNumericValue5_Item9" type="xs:decimal"/>
            <xs:element minOccurs="0" name="NonProfitParticipants_CustomFieldNumericValue5_Item10" type="xs:decimal"/>
            <xs:element minOccurs="0" name="NonProfitParticipants_CustomFieldTextValue1_Item1" type="xs:string"/>
            <xs:element minOccurs="0" name="NonProfitParticipants_CustomFieldTextValue1_Item2" type="xs:string"/>
            <xs:element minOccurs="0" name="NonProfitParticipants_CustomFieldTextValue1_Item3" type="xs:string"/>
            <xs:element minOccurs="0" name="NonProfitParticipants_CustomFieldTextValue1_Item4" type="xs:string"/>
            <xs:element minOccurs="0" name="NonProfitParticipants_CustomFieldTextValue1_Item5" type="xs:string"/>
            <xs:element minOccurs="0" name="NonProfitParticipants_CustomFieldTextValue1_Item6" type="xs:string"/>
            <xs:element minOccurs="0" name="NonProfitParticipants_CustomFieldTextValue1_Item7" type="xs:string"/>
            <xs:element minOccurs="0" name="NonProfitParticipants_CustomFieldTextValue1_Item8" type="xs:string"/>
            <xs:element minOccurs="0" name="NonProfitParticipants_CustomFieldTextValue1_Item9" type="xs:string"/>
            <xs:element minOccurs="0" name="NonProfitParticipants_CustomFieldTextValue1_Item10" type="xs:string"/>
            <xs:element minOccurs="0" name="NonProfitParticipants_CustomFieldTextValue10_Item1" type="xs:string"/>
            <xs:element minOccurs="0" name="NonProfitParticipants_CustomFieldTextValue10_Item2" type="xs:string"/>
            <xs:element minOccurs="0" name="NonProfitParticipants_CustomFieldTextValue10_Item3" type="xs:string"/>
            <xs:element minOccurs="0" name="NonProfitParticipants_CustomFieldTextValue10_Item4" type="xs:string"/>
            <xs:element minOccurs="0" name="NonProfitParticipants_CustomFieldTextValue10_Item5" type="xs:string"/>
            <xs:element minOccurs="0" name="NonProfitParticipants_CustomFieldTextValue10_Item6" type="xs:string"/>
            <xs:element minOccurs="0" name="NonProfitParticipants_CustomFieldTextValue10_Item7" type="xs:string"/>
            <xs:element minOccurs="0" name="NonProfitParticipants_CustomFieldTextValue10_Item8" type="xs:string"/>
            <xs:element minOccurs="0" name="NonProfitParticipants_CustomFieldTextValue10_Item9" type="xs:string"/>
            <xs:element minOccurs="0" name="NonProfitParticipants_CustomFieldTextValue10_Item10" type="xs:string"/>
            <xs:element minOccurs="0" name="NonProfitParticipants_CustomFieldTextValue11_Item1" type="xs:string"/>
            <xs:element minOccurs="0" name="NonProfitParticipants_CustomFieldTextValue11_Item2" type="xs:string"/>
            <xs:element minOccurs="0" name="NonProfitParticipants_CustomFieldTextValue11_Item3" type="xs:string"/>
            <xs:element minOccurs="0" name="NonProfitParticipants_CustomFieldTextValue11_Item4" type="xs:string"/>
            <xs:element minOccurs="0" name="NonProfitParticipants_CustomFieldTextValue11_Item5" type="xs:string"/>
            <xs:element minOccurs="0" name="NonProfitParticipants_CustomFieldTextValue11_Item6" type="xs:string"/>
            <xs:element minOccurs="0" name="NonProfitParticipants_CustomFieldTextValue11_Item7" type="xs:string"/>
            <xs:element minOccurs="0" name="NonProfitParticipants_CustomFieldTextValue11_Item8" type="xs:string"/>
            <xs:element minOccurs="0" name="NonProfitParticipants_CustomFieldTextValue11_Item9" type="xs:string"/>
            <xs:element minOccurs="0" name="NonProfitParticipants_CustomFieldTextValue11_Item10" type="xs:string"/>
            <xs:element minOccurs="0" name="NonProfitParticipants_CustomFieldTextValue12_Item1" type="xs:string"/>
            <xs:element minOccurs="0" name="NonProfitParticipants_CustomFieldTextValue12_Item2" type="xs:string"/>
            <xs:element minOccurs="0" name="NonProfitParticipants_CustomFieldTextValue12_Item3" type="xs:string"/>
            <xs:element minOccurs="0" name="NonProfitParticipants_CustomFieldTextValue12_Item4" type="xs:string"/>
            <xs:element minOccurs="0" name="NonProfitParticipants_CustomFieldTextValue12_Item5" type="xs:string"/>
            <xs:element minOccurs="0" name="NonProfitParticipants_CustomFieldTextValue12_Item6" type="xs:string"/>
            <xs:element minOccurs="0" name="NonProfitParticipants_CustomFieldTextValue12_Item7" type="xs:string"/>
            <xs:element minOccurs="0" name="NonProfitParticipants_CustomFieldTextValue12_Item8" type="xs:string"/>
            <xs:element minOccurs="0" name="NonProfitParticipants_CustomFieldTextValue12_Item9" type="xs:string"/>
            <xs:element minOccurs="0" name="NonProfitParticipants_CustomFieldTextValue12_Item10" type="xs:string"/>
            <xs:element minOccurs="0" name="NonProfitParticipants_CustomFieldTextValue13_Item1" type="xs:string"/>
            <xs:element minOccurs="0" name="NonProfitParticipants_CustomFieldTextValue13_Item2" type="xs:string"/>
            <xs:element minOccurs="0" name="NonProfitParticipants_CustomFieldTextValue13_Item3" type="xs:string"/>
            <xs:element minOccurs="0" name="NonProfitParticipants_CustomFieldTextValue13_Item4" type="xs:string"/>
            <xs:element minOccurs="0" name="NonProfitParticipants_CustomFieldTextValue13_Item5" type="xs:string"/>
            <xs:element minOccurs="0" name="NonProfitParticipants_CustomFieldTextValue13_Item6" type="xs:string"/>
            <xs:element minOccurs="0" name="NonProfitParticipants_CustomFieldTextValue13_Item7" type="xs:string"/>
            <xs:element minOccurs="0" name="NonProfitParticipants_CustomFieldTextValue13_Item8" type="xs:string"/>
            <xs:element minOccurs="0" name="NonProfitParticipants_CustomFieldTextValue13_Item9" type="xs:string"/>
            <xs:element minOccurs="0" name="NonProfitParticipants_CustomFieldTextValue13_Item10" type="xs:string"/>
            <xs:element minOccurs="0" name="NonProfitParticipants_CustomFieldTextValue14_Item1" type="xs:string"/>
            <xs:element minOccurs="0" name="NonProfitParticipants_CustomFieldTextValue14_Item2" type="xs:string"/>
            <xs:element minOccurs="0" name="NonProfitParticipants_CustomFieldTextValue14_Item3" type="xs:string"/>
            <xs:element minOccurs="0" name="NonProfitParticipants_CustomFieldTextValue14_Item4" type="xs:string"/>
            <xs:element minOccurs="0" name="NonProfitParticipants_CustomFieldTextValue14_Item5" type="xs:string"/>
            <xs:element minOccurs="0" name="NonProfitParticipants_CustomFieldTextValue14_Item6" type="xs:string"/>
            <xs:element minOccurs="0" name="NonProfitParticipants_CustomFieldTextValue14_Item7" type="xs:string"/>
            <xs:element minOccurs="0" name="NonProfitParticipants_CustomFieldTextValue14_Item8" type="xs:string"/>
            <xs:element minOccurs="0" name="NonProfitParticipants_CustomFieldTextValue14_Item9" type="xs:string"/>
            <xs:element minOccurs="0" name="NonProfitParticipants_CustomFieldTextValue14_Item10" type="xs:string"/>
            <xs:element minOccurs="0" name="NonProfitParticipants_CustomFieldTextValue15_Item1" type="xs:string"/>
            <xs:element minOccurs="0" name="NonProfitParticipants_CustomFieldTextValue15_Item2" type="xs:string"/>
            <xs:element minOccurs="0" name="NonProfitParticipants_CustomFieldTextValue15_Item3" type="xs:string"/>
            <xs:element minOccurs="0" name="NonProfitParticipants_CustomFieldTextValue15_Item4" type="xs:string"/>
            <xs:element minOccurs="0" name="NonProfitParticipants_CustomFieldTextValue15_Item5" type="xs:string"/>
            <xs:element minOccurs="0" name="NonProfitParticipants_CustomFieldTextValue15_Item6" type="xs:string"/>
            <xs:element minOccurs="0" name="NonProfitParticipants_CustomFieldTextValue15_Item7" type="xs:string"/>
            <xs:element minOccurs="0" name="NonProfitParticipants_CustomFieldTextValue15_Item8" type="xs:string"/>
            <xs:element minOccurs="0" name="NonProfitParticipants_CustomFieldTextValue15_Item9" type="xs:string"/>
            <xs:element minOccurs="0" name="NonProfitParticipants_CustomFieldTextValue15_Item10" type="xs:string"/>
            <xs:element minOccurs="0" name="NonProfitParticipants_CustomFieldTextValue2_Item1" type="xs:string"/>
            <xs:element minOccurs="0" name="NonProfitParticipants_CustomFieldTextValue2_Item2" type="xs:string"/>
            <xs:element minOccurs="0" name="NonProfitParticipants_CustomFieldTextValue2_Item3" type="xs:string"/>
            <xs:element minOccurs="0" name="NonProfitParticipants_CustomFieldTextValue2_Item4" type="xs:string"/>
            <xs:element minOccurs="0" name="NonProfitParticipants_CustomFieldTextValue2_Item5" type="xs:string"/>
            <xs:element minOccurs="0" name="NonProfitParticipants_CustomFieldTextValue2_Item6" type="xs:string"/>
            <xs:element minOccurs="0" name="NonProfitParticipants_CustomFieldTextValue2_Item7" type="xs:string"/>
            <xs:element minOccurs="0" name="NonProfitParticipants_CustomFieldTextValue2_Item8" type="xs:string"/>
            <xs:element minOccurs="0" name="NonProfitParticipants_CustomFieldTextValue2_Item9" type="xs:string"/>
            <xs:element minOccurs="0" name="NonProfitParticipants_CustomFieldTextValue2_Item10" type="xs:string"/>
            <xs:element minOccurs="0" name="NonProfitParticipants_CustomFieldTextValue3_Item1" type="xs:string"/>
            <xs:element minOccurs="0" name="NonProfitParticipants_CustomFieldTextValue3_Item2" type="xs:string"/>
            <xs:element minOccurs="0" name="NonProfitParticipants_CustomFieldTextValue3_Item3" type="xs:string"/>
            <xs:element minOccurs="0" name="NonProfitParticipants_CustomFieldTextValue3_Item4" type="xs:string"/>
            <xs:element minOccurs="0" name="NonProfitParticipants_CustomFieldTextValue3_Item5" type="xs:string"/>
            <xs:element minOccurs="0" name="NonProfitParticipants_CustomFieldTextValue3_Item6" type="xs:string"/>
            <xs:element minOccurs="0" name="NonProfitParticipants_CustomFieldTextValue3_Item7" type="xs:string"/>
            <xs:element minOccurs="0" name="NonProfitParticipants_CustomFieldTextValue3_Item8" type="xs:string"/>
            <xs:element minOccurs="0" name="NonProfitParticipants_CustomFieldTextValue3_Item9" type="xs:string"/>
            <xs:element minOccurs="0" name="NonProfitParticipants_CustomFieldTextValue3_Item10" type="xs:string"/>
            <xs:element minOccurs="0" name="NonProfitParticipants_CustomFieldTextValue4_Item1" type="xs:string"/>
            <xs:element minOccurs="0" name="NonProfitParticipants_CustomFieldTextValue4_Item2" type="xs:string"/>
            <xs:element minOccurs="0" name="NonProfitParticipants_CustomFieldTextValue4_Item3" type="xs:string"/>
            <xs:element minOccurs="0" name="NonProfitParticipants_CustomFieldTextValue4_Item4" type="xs:string"/>
            <xs:element minOccurs="0" name="NonProfitParticipants_CustomFieldTextValue4_Item5" type="xs:string"/>
            <xs:element minOccurs="0" name="NonProfitParticipants_CustomFieldTextValue4_Item6" type="xs:string"/>
            <xs:element minOccurs="0" name="NonProfitParticipants_CustomFieldTextValue4_Item7" type="xs:string"/>
            <xs:element minOccurs="0" name="NonProfitParticipants_CustomFieldTextValue4_Item8" type="xs:string"/>
            <xs:element minOccurs="0" name="NonProfitParticipants_CustomFieldTextValue4_Item9" type="xs:string"/>
            <xs:element minOccurs="0" name="NonProfitParticipants_CustomFieldTextValue4_Item10" type="xs:string"/>
            <xs:element minOccurs="0" name="NonProfitParticipants_CustomFieldTextValue5_Item1" type="xs:string"/>
            <xs:element minOccurs="0" name="NonProfitParticipants_CustomFieldTextValue5_Item2" type="xs:string"/>
            <xs:element minOccurs="0" name="NonProfitParticipants_CustomFieldTextValue5_Item3" type="xs:string"/>
            <xs:element minOccurs="0" name="NonProfitParticipants_CustomFieldTextValue5_Item4" type="xs:string"/>
            <xs:element minOccurs="0" name="NonProfitParticipants_CustomFieldTextValue5_Item5" type="xs:string"/>
            <xs:element minOccurs="0" name="NonProfitParticipants_CustomFieldTextValue5_Item6" type="xs:string"/>
            <xs:element minOccurs="0" name="NonProfitParticipants_CustomFieldTextValue5_Item7" type="xs:string"/>
            <xs:element minOccurs="0" name="NonProfitParticipants_CustomFieldTextValue5_Item8" type="xs:string"/>
            <xs:element minOccurs="0" name="NonProfitParticipants_CustomFieldTextValue5_Item9" type="xs:string"/>
            <xs:element minOccurs="0" name="NonProfitParticipants_CustomFieldTextValue5_Item10" type="xs:string"/>
            <xs:element minOccurs="0" name="NonProfitParticipants_CustomFieldTextValue6_Item1" type="xs:string"/>
            <xs:element minOccurs="0" name="NonProfitParticipants_CustomFieldTextValue6_Item2" type="xs:string"/>
            <xs:element minOccurs="0" name="NonProfitParticipants_CustomFieldTextValue6_Item3" type="xs:string"/>
            <xs:element minOccurs="0" name="NonProfitParticipants_CustomFieldTextValue6_Item4" type="xs:string"/>
            <xs:element minOccurs="0" name="NonProfitParticipants_CustomFieldTextValue6_Item5" type="xs:string"/>
            <xs:element minOccurs="0" name="NonProfitParticipants_CustomFieldTextValue6_Item6" type="xs:string"/>
            <xs:element minOccurs="0" name="NonProfitParticipants_CustomFieldTextValue6_Item7" type="xs:string"/>
            <xs:element minOccurs="0" name="NonProfitParticipants_CustomFieldTextValue6_Item8" type="xs:string"/>
            <xs:element minOccurs="0" name="NonProfitParticipants_CustomFieldTextValue6_Item9" type="xs:string"/>
            <xs:element minOccurs="0" name="NonProfitParticipants_CustomFieldTextValue6_Item10" type="xs:string"/>
            <xs:element minOccurs="0" name="NonProfitParticipants_CustomFieldTextValue7_Item1" type="xs:string"/>
            <xs:element minOccurs="0" name="NonProfitParticipants_CustomFieldTextValue7_Item2" type="xs:string"/>
            <xs:element minOccurs="0" name="NonProfitParticipants_CustomFieldTextValue7_Item3" type="xs:string"/>
            <xs:element minOccurs="0" name="NonProfitParticipants_CustomFieldTextValue7_Item4" type="xs:string"/>
            <xs:element minOccurs="0" name="NonProfitParticipants_CustomFieldTextValue7_Item5" type="xs:string"/>
            <xs:element minOccurs="0" name="NonProfitParticipants_CustomFieldTextValue7_Item6" type="xs:string"/>
            <xs:element minOccurs="0" name="NonProfitParticipants_CustomFieldTextValue7_Item7" type="xs:string"/>
            <xs:element minOccurs="0" name="NonProfitParticipants_CustomFieldTextValue7_Item8" type="xs:string"/>
            <xs:element minOccurs="0" name="NonProfitParticipants_CustomFieldTextValue7_Item9" type="xs:string"/>
            <xs:element minOccurs="0" name="NonProfitParticipants_CustomFieldTextValue7_Item10" type="xs:string"/>
            <xs:element minOccurs="0" name="NonProfitParticipants_CustomFieldTextValue8_Item1" type="xs:string"/>
            <xs:element minOccurs="0" name="NonProfitParticipants_CustomFieldTextValue8_Item2" type="xs:string"/>
            <xs:element minOccurs="0" name="NonProfitParticipants_CustomFieldTextValue8_Item3" type="xs:string"/>
            <xs:element minOccurs="0" name="NonProfitParticipants_CustomFieldTextValue8_Item4" type="xs:string"/>
            <xs:element minOccurs="0" name="NonProfitParticipants_CustomFieldTextValue8_Item5" type="xs:string"/>
            <xs:element minOccurs="0" name="NonProfitParticipants_CustomFieldTextValue8_Item6" type="xs:string"/>
            <xs:element minOccurs="0" name="NonProfitParticipants_CustomFieldTextValue8_Item7" type="xs:string"/>
            <xs:element minOccurs="0" name="NonProfitParticipants_CustomFieldTextValue8_Item8" type="xs:string"/>
            <xs:element minOccurs="0" name="NonProfitParticipants_CustomFieldTextValue8_Item9" type="xs:string"/>
            <xs:element minOccurs="0" name="NonProfitParticipants_CustomFieldTextValue8_Item10" type="xs:string"/>
            <xs:element minOccurs="0" name="NonProfitParticipants_CustomFieldTextValue9_Item1" type="xs:string"/>
            <xs:element minOccurs="0" name="NonProfitParticipants_CustomFieldTextValue9_Item2" type="xs:string"/>
            <xs:element minOccurs="0" name="NonProfitParticipants_CustomFieldTextValue9_Item3" type="xs:string"/>
            <xs:element minOccurs="0" name="NonProfitParticipants_CustomFieldTextValue9_Item4" type="xs:string"/>
            <xs:element minOccurs="0" name="NonProfitParticipants_CustomFieldTextValue9_Item5" type="xs:string"/>
            <xs:element minOccurs="0" name="NonProfitParticipants_CustomFieldTextValue9_Item6" type="xs:string"/>
            <xs:element minOccurs="0" name="NonProfitParticipants_CustomFieldTextValue9_Item7" type="xs:string"/>
            <xs:element minOccurs="0" name="NonProfitParticipants_CustomFieldTextValue9_Item8" type="xs:string"/>
            <xs:element minOccurs="0" name="NonProfitParticipants_CustomFieldTextValue9_Item9" type="xs:string"/>
            <xs:element minOccurs="0" name="NonProfitParticipants_CustomFieldTextValue9_Item10" type="xs:string"/>
            <xs:element minOccurs="0" name="NonProfitParticipants_EntityContacts_City_Item1" type="xs:string"/>
            <xs:element minOccurs="0" name="NonProfitParticipants_EntityContacts_City_Item2" type="xs:string"/>
            <xs:element minOccurs="0" name="NonProfitParticipants_EntityContacts_City_Item3" type="xs:string"/>
            <xs:element minOccurs="0" name="NonProfitParticipants_EntityContacts_City_Item4" type="xs:string"/>
            <xs:element minOccurs="0" name="NonProfitParticipants_EntityContacts_City_Item5" type="xs:string"/>
            <xs:element minOccurs="0" name="NonProfitParticipants_EntityContacts_City_Item6" type="xs:string"/>
            <xs:element minOccurs="0" name="NonProfitParticipants_EntityContacts_City_Item7" type="xs:string"/>
            <xs:element minOccurs="0" name="NonProfitParticipants_EntityContacts_City_Item8" type="xs:string"/>
            <xs:element minOccurs="0" name="NonProfitParticipants_EntityContacts_City_Item9" type="xs:string"/>
            <xs:element minOccurs="0" name="NonProfitParticipants_EntityContacts_City_Item10" type="xs:string"/>
            <xs:element minOccurs="0" name="NonProfitParticipants_EntityContacts_County_Item1" type="xs:string"/>
            <xs:element minOccurs="0" name="NonProfitParticipants_EntityContacts_County_Item2" type="xs:string"/>
            <xs:element minOccurs="0" name="NonProfitParticipants_EntityContacts_County_Item3" type="xs:string"/>
            <xs:element minOccurs="0" name="NonProfitParticipants_EntityContacts_County_Item4" type="xs:string"/>
            <xs:element minOccurs="0" name="NonProfitParticipants_EntityContacts_County_Item5" type="xs:string"/>
            <xs:element minOccurs="0" name="NonProfitParticipants_EntityContacts_County_Item6" type="xs:string"/>
            <xs:element minOccurs="0" name="NonProfitParticipants_EntityContacts_County_Item7" type="xs:string"/>
            <xs:element minOccurs="0" name="NonProfitParticipants_EntityContacts_County_Item8" type="xs:string"/>
            <xs:element minOccurs="0" name="NonProfitParticipants_EntityContacts_County_Item9" type="xs:string"/>
            <xs:element minOccurs="0" name="NonProfitParticipants_EntityContacts_County_Item10" type="xs:string"/>
            <xs:element minOccurs="0" name="NonProfitParticipants_EntityContacts_Email_Item1" type="xs:string"/>
            <xs:element minOccurs="0" name="NonProfitParticipants_EntityContacts_Email_Item2" type="xs:string"/>
            <xs:element minOccurs="0" name="NonProfitParticipants_EntityContacts_Email_Item3" type="xs:string"/>
            <xs:element minOccurs="0" name="NonProfitParticipants_EntityContacts_Email_Item4" type="xs:string"/>
            <xs:element minOccurs="0" name="NonProfitParticipants_EntityContacts_Email_Item5" type="xs:string"/>
            <xs:element minOccurs="0" name="NonProfitParticipants_EntityContacts_Email_Item6" type="xs:string"/>
            <xs:element minOccurs="0" name="NonProfitParticipants_EntityContacts_Email_Item7" type="xs:string"/>
            <xs:element minOccurs="0" name="NonProfitParticipants_EntityContacts_Email_Item8" type="xs:string"/>
            <xs:element minOccurs="0" name="NonProfitParticipants_EntityContacts_Email_Item9" type="xs:string"/>
            <xs:element minOccurs="0" name="NonProfitParticipants_EntityContacts_Email_Item10" type="xs:string"/>
            <xs:element minOccurs="0" name="NonProfitParticipants_EntityContacts_Fax_Item1" type="xs:string"/>
            <xs:element minOccurs="0" name="NonProfitParticipants_EntityContacts_Fax_Item2" type="xs:string"/>
            <xs:element minOccurs="0" name="NonProfitParticipants_EntityContacts_Fax_Item3" type="xs:string"/>
            <xs:element minOccurs="0" name="NonProfitParticipants_EntityContacts_Fax_Item4" type="xs:string"/>
            <xs:element minOccurs="0" name="NonProfitParticipants_EntityContacts_Fax_Item5" type="xs:string"/>
            <xs:element minOccurs="0" name="NonProfitParticipants_EntityContacts_Fax_Item6" type="xs:string"/>
            <xs:element minOccurs="0" name="NonProfitParticipants_EntityContacts_Fax_Item7" type="xs:string"/>
            <xs:element minOccurs="0" name="NonProfitParticipants_EntityContacts_Fax_Item8" type="xs:string"/>
            <xs:element minOccurs="0" name="NonProfitParticipants_EntityContacts_Fax_Item9" type="xs:string"/>
            <xs:element minOccurs="0" name="NonProfitParticipants_EntityContacts_Fax_Item10" type="xs:string"/>
            <xs:element minOccurs="0" name="NonProfitParticipants_EntityContacts_FirstName_Item1" type="xs:string"/>
            <xs:element minOccurs="0" name="NonProfitParticipants_EntityContacts_FirstName_Item2" type="xs:string"/>
            <xs:element minOccurs="0" name="NonProfitParticipants_EntityContacts_FirstName_Item3" type="xs:string"/>
            <xs:element minOccurs="0" name="NonProfitParticipants_EntityContacts_FirstName_Item4" type="xs:string"/>
            <xs:element minOccurs="0" name="NonProfitParticipants_EntityContacts_FirstName_Item5" type="xs:string"/>
            <xs:element minOccurs="0" name="NonProfitParticipants_EntityContacts_FirstName_Item6" type="xs:string"/>
            <xs:element minOccurs="0" name="NonProfitParticipants_EntityContacts_FirstName_Item7" type="xs:string"/>
            <xs:element minOccurs="0" name="NonProfitParticipants_EntityContacts_FirstName_Item8" type="xs:string"/>
            <xs:element minOccurs="0" name="NonProfitParticipants_EntityContacts_FirstName_Item9" type="xs:string"/>
            <xs:element minOccurs="0" name="NonProfitParticipants_EntityContacts_FirstName_Item10" type="xs:string"/>
            <xs:element minOccurs="0" name="NonProfitParticipants_EntityContacts_LastNameOrBusinessName_Item1" type="xs:string"/>
            <xs:element minOccurs="0" name="NonProfitParticipants_EntityContacts_LastNameOrBusinessName_Item2" type="xs:string"/>
            <xs:element minOccurs="0" name="NonProfitParticipants_EntityContacts_LastNameOrBusinessName_Item3" type="xs:string"/>
            <xs:element minOccurs="0" name="NonProfitParticipants_EntityContacts_LastNameOrBusinessName_Item4" type="xs:string"/>
            <xs:element minOccurs="0" name="NonProfitParticipants_EntityContacts_LastNameOrBusinessName_Item5" type="xs:string"/>
            <xs:element minOccurs="0" name="NonProfitParticipants_EntityContacts_LastNameOrBusinessName_Item6" type="xs:string"/>
            <xs:element minOccurs="0" name="NonProfitParticipants_EntityContacts_LastNameOrBusinessName_Item7" type="xs:string"/>
            <xs:element minOccurs="0" name="NonProfitParticipants_EntityContacts_LastNameOrBusinessName_Item8" type="xs:string"/>
            <xs:element minOccurs="0" name="NonProfitParticipants_EntityContacts_LastNameOrBusinessName_Item9" type="xs:string"/>
            <xs:element minOccurs="0" name="NonProfitParticipants_EntityContacts_LastNameOrBusinessName_Item10" type="xs:string"/>
            <xs:element minOccurs="0" name="NonProfitParticipants_EntityContacts_MI_Item1" type="xs:string"/>
            <xs:element minOccurs="0" name="NonProfitParticipants_EntityContacts_MI_Item2" type="xs:string"/>
            <xs:element minOccurs="0" name="NonProfitParticipants_EntityContacts_MI_Item3" type="xs:string"/>
            <xs:element minOccurs="0" name="NonProfitParticipants_EntityContacts_MI_Item4" type="xs:string"/>
            <xs:element minOccurs="0" name="NonProfitParticipants_EntityContacts_MI_Item5" type="xs:string"/>
            <xs:element minOccurs="0" name="NonProfitParticipants_EntityContacts_MI_Item6" type="xs:string"/>
            <xs:element minOccurs="0" name="NonProfitParticipants_EntityContacts_MI_Item7" type="xs:string"/>
            <xs:element minOccurs="0" name="NonProfitParticipants_EntityContacts_MI_Item8" type="xs:string"/>
            <xs:element minOccurs="0" name="NonProfitParticipants_EntityContacts_MI_Item9" type="xs:string"/>
            <xs:element minOccurs="0" name="NonProfitParticipants_EntityContacts_MI_Item10" type="xs:string"/>
            <xs:element minOccurs="0" name="NonProfitParticipants_EntityContacts_Phone_Item1" type="xs:string"/>
            <xs:element minOccurs="0" name="NonProfitParticipants_EntityContacts_Phone_Item2" type="xs:string"/>
            <xs:element minOccurs="0" name="NonProfitParticipants_EntityContacts_Phone_Item3" type="xs:string"/>
            <xs:element minOccurs="0" name="NonProfitParticipants_EntityContacts_Phone_Item4" type="xs:string"/>
            <xs:element minOccurs="0" name="NonProfitParticipants_EntityContacts_Phone_Item5" type="xs:string"/>
            <xs:element minOccurs="0" name="NonProfitParticipants_EntityContacts_Phone_Item6" type="xs:string"/>
            <xs:element minOccurs="0" name="NonProfitParticipants_EntityContacts_Phone_Item7" type="xs:string"/>
            <xs:element minOccurs="0" name="NonProfitParticipants_EntityContacts_Phone_Item8" type="xs:string"/>
            <xs:element minOccurs="0" name="NonProfitParticipants_EntityContacts_Phone_Item9" type="xs:string"/>
            <xs:element minOccurs="0" name="NonProfitParticipants_EntityContacts_Phone_Item10" type="xs:string"/>
            <xs:element minOccurs="0" name="NonProfitParticipants_EntityContacts_PrimaryStreet_Item1" type="xs:string"/>
            <xs:element minOccurs="0" name="NonProfitParticipants_EntityContacts_PrimaryStreet_Item2" type="xs:string"/>
            <xs:element minOccurs="0" name="NonProfitParticipants_EntityContacts_PrimaryStreet_Item3" type="xs:string"/>
            <xs:element minOccurs="0" name="NonProfitParticipants_EntityContacts_PrimaryStreet_Item4" type="xs:string"/>
            <xs:element minOccurs="0" name="NonProfitParticipants_EntityContacts_PrimaryStreet_Item5" type="xs:string"/>
            <xs:element minOccurs="0" name="NonProfitParticipants_EntityContacts_PrimaryStreet_Item6" type="xs:string"/>
            <xs:element minOccurs="0" name="NonProfitParticipants_EntityContacts_PrimaryStreet_Item7" type="xs:string"/>
            <xs:element minOccurs="0" name="NonProfitParticipants_EntityContacts_PrimaryStreet_Item8" type="xs:string"/>
            <xs:element minOccurs="0" name="NonProfitParticipants_EntityContacts_PrimaryStreet_Item9" type="xs:string"/>
            <xs:element minOccurs="0" name="NonProfitParticipants_EntityContacts_PrimaryStreet_Item10" type="xs:string"/>
            <xs:element minOccurs="0" name="NonProfitParticipants_EntityContacts_Salutation_Item1" type="xs:string"/>
            <xs:element minOccurs="0" name="NonProfitParticipants_EntityContacts_Salutation_Item2" type="xs:string"/>
            <xs:element minOccurs="0" name="NonProfitParticipants_EntityContacts_Salutation_Item3" type="xs:string"/>
            <xs:element minOccurs="0" name="NonProfitParticipants_EntityContacts_Salutation_Item4" type="xs:string"/>
            <xs:element minOccurs="0" name="NonProfitParticipants_EntityContacts_Salutation_Item5" type="xs:string"/>
            <xs:element minOccurs="0" name="NonProfitParticipants_EntityContacts_Salutation_Item6" type="xs:string"/>
            <xs:element minOccurs="0" name="NonProfitParticipants_EntityContacts_Salutation_Item7" type="xs:string"/>
            <xs:element minOccurs="0" name="NonProfitParticipants_EntityContacts_Salutation_Item8" type="xs:string"/>
            <xs:element minOccurs="0" name="NonProfitParticipants_EntityContacts_Salutation_Item9" type="xs:string"/>
            <xs:element minOccurs="0" name="NonProfitParticipants_EntityContacts_Salutation_Item10" type="xs:string"/>
            <xs:element minOccurs="0" name="NonProfitParticipants_EntityContacts_SecondaryStreet_Item1" type="xs:string"/>
            <xs:element minOccurs="0" name="NonProfitParticipants_EntityContacts_SecondaryStreet_Item2" type="xs:string"/>
            <xs:element minOccurs="0" name="NonProfitParticipants_EntityContacts_SecondaryStreet_Item3" type="xs:string"/>
            <xs:element minOccurs="0" name="NonProfitParticipants_EntityContacts_SecondaryStreet_Item4" type="xs:string"/>
            <xs:element minOccurs="0" name="NonProfitParticipants_EntityContacts_SecondaryStreet_Item5" type="xs:string"/>
            <xs:element minOccurs="0" name="NonProfitParticipants_EntityContacts_SecondaryStreet_Item6" type="xs:string"/>
            <xs:element minOccurs="0" name="NonProfitParticipants_EntityContacts_SecondaryStreet_Item7" type="xs:string"/>
            <xs:element minOccurs="0" name="NonProfitParticipants_EntityContacts_SecondaryStreet_Item8" type="xs:string"/>
            <xs:element minOccurs="0" name="NonProfitParticipants_EntityContacts_SecondaryStreet_Item9" type="xs:string"/>
            <xs:element minOccurs="0" name="NonProfitParticipants_EntityContacts_SecondaryStreet_Item10" type="xs:string"/>
            <xs:element minOccurs="0" name="NonProfitParticipants_EntityContacts_State_Item1" type="xs:string"/>
            <xs:element minOccurs="0" name="NonProfitParticipants_EntityContacts_State_Item2" type="xs:string"/>
            <xs:element minOccurs="0" name="NonProfitParticipants_EntityContacts_State_Item3" type="xs:string"/>
            <xs:element minOccurs="0" name="NonProfitParticipants_EntityContacts_State_Item4" type="xs:string"/>
            <xs:element minOccurs="0" name="NonProfitParticipants_EntityContacts_State_Item5" type="xs:string"/>
            <xs:element minOccurs="0" name="NonProfitParticipants_EntityContacts_State_Item6" type="xs:string"/>
            <xs:element minOccurs="0" name="NonProfitParticipants_EntityContacts_State_Item7" type="xs:string"/>
            <xs:element minOccurs="0" name="NonProfitParticipants_EntityContacts_State_Item8" type="xs:string"/>
            <xs:element minOccurs="0" name="NonProfitParticipants_EntityContacts_State_Item9" type="xs:string"/>
            <xs:element minOccurs="0" name="NonProfitParticipants_EntityContacts_State_Item10" type="xs:string"/>
            <xs:element minOccurs="0" name="NonProfitParticipants_EntityContacts_Title_Item1" type="xs:string"/>
            <xs:element minOccurs="0" name="NonProfitParticipants_EntityContacts_Title_Item2" type="xs:string"/>
            <xs:element minOccurs="0" name="NonProfitParticipants_EntityContacts_Title_Item3" type="xs:string"/>
            <xs:element minOccurs="0" name="NonProfitParticipants_EntityContacts_Title_Item4" type="xs:string"/>
            <xs:element minOccurs="0" name="NonProfitParticipants_EntityContacts_Title_Item5" type="xs:string"/>
            <xs:element minOccurs="0" name="NonProfitParticipants_EntityContacts_Title_Item6" type="xs:string"/>
            <xs:element minOccurs="0" name="NonProfitParticipants_EntityContacts_Title_Item7" type="xs:string"/>
            <xs:element minOccurs="0" name="NonProfitParticipants_EntityContacts_Title_Item8" type="xs:string"/>
            <xs:element minOccurs="0" name="NonProfitParticipants_EntityContacts_Title_Item9" type="xs:string"/>
            <xs:element minOccurs="0" name="NonProfitParticipants_EntityContacts_Title_Item10" type="xs:string"/>
            <xs:element minOccurs="0" name="NonProfitParticipants_EntityContacts_Zip_Item1" type="xs:string"/>
            <xs:element minOccurs="0" name="NonProfitParticipants_EntityContacts_Zip_Item2" type="xs:string"/>
            <xs:element minOccurs="0" name="NonProfitParticipants_EntityContacts_Zip_Item3" type="xs:string"/>
            <xs:element minOccurs="0" name="NonProfitParticipants_EntityContacts_Zip_Item4" type="xs:string"/>
            <xs:element minOccurs="0" name="NonProfitParticipants_EntityContacts_Zip_Item5" type="xs:string"/>
            <xs:element minOccurs="0" name="NonProfitParticipants_EntityContacts_Zip_Item6" type="xs:string"/>
            <xs:element minOccurs="0" name="NonProfitParticipants_EntityContacts_Zip_Item7" type="xs:string"/>
            <xs:element minOccurs="0" name="NonProfitParticipants_EntityContacts_Zip_Item8" type="xs:string"/>
            <xs:element minOccurs="0" name="NonProfitParticipants_EntityContacts_Zip_Item9" type="xs:string"/>
            <xs:element minOccurs="0" name="NonProfitParticipants_EntityContacts_Zip_Item10" type="xs:string"/>
            <xs:element minOccurs="0" name="OperatingExpenses_CustomFieldBitValue1" type="xs:boolean"/>
            <xs:element minOccurs="0" name="OperatingExpenses_CustomFieldBitValue2" type="xs:boolean"/>
            <xs:element minOccurs="0" name="OperatingExpenses_CustomFieldBitValue3" type="xs:boolean"/>
            <xs:element minOccurs="0" name="OperatingExpenses_CustomFieldBitValue4" type="xs:boolean"/>
            <xs:element minOccurs="0" name="OperatingExpenses_CustomFieldBitValue5" type="xs:boolean"/>
            <xs:element minOccurs="0" name="OperatingExpenses_CustomFieldDateValue1" type="xs:date"/>
            <xs:element minOccurs="0" name="OperatingExpenses_CustomFieldDateValue2" type="xs:date"/>
            <xs:element minOccurs="0" name="OperatingExpenses_CustomFieldDateValue3" type="xs:date"/>
            <xs:element minOccurs="0" name="OperatingExpenses_CustomFieldDateValue4" type="xs:date"/>
            <xs:element minOccurs="0" name="OperatingExpenses_CustomFieldDateValue5" type="xs:date"/>
            <xs:element minOccurs="0" name="OperatingExpenses_CustomFieldDecimalValue1" type="xs:decimal"/>
            <xs:element minOccurs="0" name="OperatingExpenses_CustomFieldDecimalValue2" type="xs:decimal"/>
            <xs:element minOccurs="0" name="OperatingExpenses_CustomFieldDecimalValue3" type="xs:decimal"/>
            <xs:element minOccurs="0" name="OperatingExpenses_CustomFieldDecimalValue4" type="xs:decimal"/>
            <xs:element minOccurs="0" name="OperatingExpenses_CustomFieldDecimalValue5" type="xs:decimal"/>
            <xs:element minOccurs="0" name="OperatingExpenses_CustomFieldNumericValue1" type="xs:decimal"/>
            <xs:element minOccurs="0" name="OperatingExpenses_CustomFieldNumericValue2" type="xs:decimal"/>
            <xs:element minOccurs="0" name="OperatingExpenses_CustomFieldNumericValue3" type="xs:decimal"/>
            <xs:element minOccurs="0" name="OperatingExpenses_CustomFieldNumericValue4" type="xs:decimal"/>
            <xs:element minOccurs="0" name="OperatingExpenses_CustomFieldNumericValue5" type="xs:decimal"/>
            <xs:element minOccurs="0" name="OperatingExpenses_CustomFieldTextValue1" type="xs:string"/>
            <xs:element minOccurs="0" name="OperatingExpenses_CustomFieldTextValue10" type="xs:string"/>
            <xs:element minOccurs="0" name="OperatingExpenses_CustomFieldTextValue11" type="xs:string"/>
            <xs:element minOccurs="0" name="OperatingExpenses_CustomFieldTextValue12" type="xs:string"/>
            <xs:element minOccurs="0" name="OperatingExpenses_CustomFieldTextValue13" type="xs:string"/>
            <xs:element minOccurs="0" name="OperatingExpenses_CustomFieldTextValue14" type="xs:string"/>
            <xs:element minOccurs="0" name="OperatingExpenses_CustomFieldTextValue15" type="xs:string"/>
            <xs:element minOccurs="0" name="OperatingExpenses_CustomFieldTextValue2" type="xs:string"/>
            <xs:element minOccurs="0" name="OperatingExpenses_CustomFieldTextValue3" type="xs:string"/>
            <xs:element minOccurs="0" name="OperatingExpenses_CustomFieldTextValue4" type="xs:string"/>
            <xs:element minOccurs="0" name="OperatingExpenses_CustomFieldTextValue5" type="xs:string"/>
            <xs:element minOccurs="0" name="OperatingExpenses_CustomFieldTextValue6" type="xs:string"/>
            <xs:element minOccurs="0" name="OperatingExpenses_CustomFieldTextValue7" type="xs:string"/>
            <xs:element minOccurs="0" name="OperatingExpenses_CustomFieldTextValue8" type="xs:string"/>
            <xs:element minOccurs="0" name="OperatingExpenses_CustomFieldTextValue9" type="xs:string"/>
            <xs:element minOccurs="0" name="OperatingExpenses_Electrical" type="xs:decimal"/>
            <xs:element minOccurs="0" name="OperatingExpenses_Fuel" type="xs:decimal"/>
            <xs:element minOccurs="0" name="OperatingExpenses_NaturalGas" type="xs:decimal"/>
            <xs:element minOccurs="0" name="OperatingExpenses_Other" type="xs:decimal"/>
            <xs:element minOccurs="0" name="OperatingExpenses_OtherDescription" type="xs:string"/>
            <xs:element minOccurs="0" name="OperatingExpenses_Security" type="xs:decimal"/>
            <xs:element minOccurs="0" name="OperatingExpenses_Trash" type="xs:decimal"/>
            <xs:element minOccurs="0" name="OperatingExpenses_WaterAndSewer" type="xs:decimal"/>
            <xs:element minOccurs="0" name="OwnershipInformation_Contact_City" type="xs:string"/>
            <xs:element minOccurs="0" name="OwnershipInformation_Contact_County" type="xs:string"/>
            <xs:element minOccurs="0" name="OwnershipInformation_Contact_Email" type="xs:string"/>
            <xs:element minOccurs="0" name="OwnershipInformation_Contact_Fax" type="xs:string"/>
            <xs:element minOccurs="0" name="OwnershipInformation_Contact_FirstName" type="xs:string"/>
            <xs:element minOccurs="0" name="OwnershipInformation_Contact_LastNameOrBusinessName" type="xs:string"/>
            <xs:element minOccurs="0" name="OwnershipInformation_Contact_MI" type="xs:string"/>
            <xs:element minOccurs="0" name="OwnershipInformation_Contact_Phone" type="xs:string"/>
            <xs:element minOccurs="0" name="OwnershipInformation_Contact_PrimaryStreet" type="xs:string"/>
            <xs:element minOccurs="0" name="OwnershipInformation_Contact_Salutation" type="xs:string"/>
            <xs:element minOccurs="0" name="OwnershipInformation_Contact_SecondaryStreet" type="xs:string"/>
            <xs:element minOccurs="0" name="OwnershipInformation_Contact_State" type="xs:string"/>
            <xs:element minOccurs="0" name="OwnershipInformation_Contact_TaxID" type="xs:string"/>
            <xs:element minOccurs="0" name="OwnershipInformation_Contact_Title" type="xs:string"/>
            <xs:element minOccurs="0" name="OwnershipInformation_Contact_Zip" type="xs:string"/>
            <xs:element minOccurs="0" name="OwnershipInformation_ContactID" type="xs:int"/>
            <xs:element minOccurs="0" name="OwnershipInformation_CustomFieldBitValue1" type="xs:boolean"/>
            <xs:element minOccurs="0" name="OwnershipInformation_CustomFieldBitValue2" type="xs:boolean"/>
            <xs:element minOccurs="0" name="OwnershipInformation_CustomFieldBitValue3" type="xs:boolean"/>
            <xs:element minOccurs="0" name="OwnershipInformation_CustomFieldBitValue4" type="xs:boolean"/>
            <xs:element minOccurs="0" name="OwnershipInformation_CustomFieldBitValue5" type="xs:boolean"/>
            <xs:element minOccurs="0" name="OwnershipInformation_CustomFieldDateValue1" type="xs:date"/>
            <xs:element minOccurs="0" name="OwnershipInformation_CustomFieldDateValue2" type="xs:date"/>
            <xs:element minOccurs="0" name="OwnershipInformation_CustomFieldDateValue3" type="xs:date"/>
            <xs:element minOccurs="0" name="OwnershipInformation_CustomFieldDateValue4" type="xs:date"/>
            <xs:element minOccurs="0" name="OwnershipInformation_CustomFieldDateValue5" type="xs:date"/>
            <xs:element minOccurs="0" name="OwnershipInformation_CustomFieldDecimalValue1" type="xs:decimal"/>
            <xs:element minOccurs="0" name="OwnershipInformation_CustomFieldDecimalValue2" type="xs:decimal"/>
            <xs:element minOccurs="0" name="OwnershipInformation_CustomFieldDecimalValue3" type="xs:decimal"/>
            <xs:element minOccurs="0" name="OwnershipInformation_CustomFieldDecimalValue4" type="xs:decimal"/>
            <xs:element minOccurs="0" name="OwnershipInformation_CustomFieldDecimalValue5" type="xs:decimal"/>
            <xs:element minOccurs="0" name="OwnershipInformation_CustomFieldNumericValue1" type="xs:decimal"/>
            <xs:element minOccurs="0" name="OwnershipInformation_CustomFieldNumericValue2" type="xs:decimal"/>
            <xs:element minOccurs="0" name="OwnershipInformation_CustomFieldNumericValue3" type="xs:decimal"/>
            <xs:element minOccurs="0" name="OwnershipInformation_CustomFieldNumericValue4" type="xs:decimal"/>
            <xs:element minOccurs="0" name="OwnershipInformation_CustomFieldNumericValue5" type="xs:decimal"/>
            <xs:element minOccurs="0" name="OwnershipInformation_CustomFieldTextValue1" type="xs:string"/>
            <xs:element minOccurs="0" name="OwnershipInformation_CustomFieldTextValue10" type="xs:string"/>
            <xs:element minOccurs="0" name="OwnershipInformation_CustomFieldTextValue11" type="xs:string"/>
            <xs:element minOccurs="0" name="OwnershipInformation_CustomFieldTextValue12" type="xs:string"/>
            <xs:element minOccurs="0" name="OwnershipInformation_CustomFieldTextValue13" type="xs:string"/>
            <xs:element minOccurs="0" name="OwnershipInformation_CustomFieldTextValue14" type="xs:string"/>
            <xs:element minOccurs="0" name="OwnershipInformation_CustomFieldTextValue15" type="xs:string"/>
            <xs:element minOccurs="0" name="OwnershipInformation_CustomFieldTextValue2" type="xs:string"/>
            <xs:element minOccurs="0" name="OwnershipInformation_CustomFieldTextValue3" type="xs:string"/>
            <xs:element minOccurs="0" name="OwnershipInformation_CustomFieldTextValue4" type="xs:string"/>
            <xs:element minOccurs="0" name="OwnershipInformation_CustomFieldTextValue5" type="xs:string"/>
            <xs:element minOccurs="0" name="OwnershipInformation_CustomFieldTextValue6" type="xs:string"/>
            <xs:element minOccurs="0" name="OwnershipInformation_CustomFieldTextValue7" type="xs:string"/>
            <xs:element minOccurs="0" name="OwnershipInformation_CustomFieldTextValue8" type="xs:string"/>
            <xs:element minOccurs="0" name="OwnershipInformation_CustomFieldTextValue9" type="xs:string"/>
            <xs:element minOccurs="0" name="OwnershipInformation_EntityContact_City" type="xs:string"/>
            <xs:element minOccurs="0" name="OwnershipInformation_EntityContact_County" type="xs:string"/>
            <xs:element minOccurs="0" name="OwnershipInformation_EntityContact_Email" type="xs:string"/>
            <xs:element minOccurs="0" name="OwnershipInformation_EntityContact_Fax" type="xs:string"/>
            <xs:element minOccurs="0" name="OwnershipInformation_EntityContact_FirstName" type="xs:string"/>
            <xs:element minOccurs="0" name="OwnershipInformation_EntityContact_LastNameOrBusinessName" type="xs:string"/>
            <xs:element minOccurs="0" name="OwnershipInformation_EntityContact_MI" type="xs:string"/>
            <xs:element minOccurs="0" name="OwnershipInformation_EntityContact_Phone" type="xs:string"/>
            <xs:element minOccurs="0" name="OwnershipInformation_EntityContact_PrimaryStreet" type="xs:string"/>
            <xs:element minOccurs="0" name="OwnershipInformation_EntityContact_Salutation" type="xs:string"/>
            <xs:element minOccurs="0" name="OwnershipInformation_EntityContact_SecondaryStreet" type="xs:string"/>
            <xs:element minOccurs="0" name="OwnershipInformation_EntityContact_State" type="xs:string"/>
            <xs:element minOccurs="0" name="OwnershipInformation_EntityContact_TaxID" type="xs:string"/>
            <xs:element minOccurs="0" name="OwnershipInformation_EntityContact_Title" type="xs:string"/>
            <xs:element minOccurs="0" name="OwnershipInformation_EntityContact_Zip" type="xs:string"/>
            <xs:element minOccurs="0" name="OwnershipInformation_EntityContactID" type="xs:int"/>
            <xs:element minOccurs="0" name="OwnershipInformation_ForProfit" type="xs:boolean"/>
            <xs:element minOccurs="0" name="PermanentFinancingSources_CustomFeesAmortizationPeriod1" type="xs:int"/>
            <xs:element minOccurs="0" name="PermanentFinancingSources_CustomFeesAmortizationPeriod10" type="xs:int"/>
            <xs:element minOccurs="0" name="PermanentFinancingSources_CustomFeesAmortizationPeriod11" type="xs:int"/>
            <xs:element minOccurs="0" name="PermanentFinancingSources_CustomFeesAmortizationPeriod12" type="xs:int"/>
            <xs:element minOccurs="0" name="PermanentFinancingSources_CustomFeesAmortizationPeriod13" type="xs:int"/>
            <xs:element minOccurs="0" name="PermanentFinancingSources_CustomFeesAmortizationPeriod14" type="xs:int"/>
            <xs:element minOccurs="0" name="PermanentFinancingSources_CustomFeesAmortizationPeriod15" type="xs:int"/>
            <xs:element minOccurs="0" name="PermanentFinancingSources_CustomFeesAmortizationPeriod16" type="xs:int"/>
            <xs:element minOccurs="0" name="PermanentFinancingSources_CustomFeesAmortizationPeriod17" type="xs:int"/>
            <xs:element minOccurs="0" name="PermanentFinancingSources_CustomFeesAmortizationPeriod18" type="xs:int"/>
            <xs:element minOccurs="0" name="PermanentFinancingSources_CustomFeesAmortizationPeriod19" type="xs:int"/>
            <xs:element minOccurs="0" name="PermanentFinancingSources_CustomFeesAmortizationPeriod2" type="xs:int"/>
            <xs:element minOccurs="0" name="PermanentFinancingSources_CustomFeesAmortizationPeriod20" type="xs:int"/>
            <xs:element minOccurs="0" name="PermanentFinancingSources_CustomFeesAmortizationPeriod3" type="xs:int"/>
            <xs:element minOccurs="0" name="PermanentFinancingSources_CustomFeesAmortizationPeriod4" type="xs:int"/>
            <xs:element minOccurs="0" name="PermanentFinancingSources_CustomFeesAmortizationPeriod5" type="xs:int"/>
            <xs:element minOccurs="0" name="PermanentFinancingSources_CustomFeesAmortizationPeriod6" type="xs:int"/>
            <xs:element minOccurs="0" name="PermanentFinancingSources_CustomFeesAmortizationPeriod7" type="xs:int"/>
            <xs:element minOccurs="0" name="PermanentFinancingSources_CustomFeesAmortizationPeriod8" type="xs:int"/>
            <xs:element minOccurs="0" name="PermanentFinancingSources_CustomFeesAmortizationPeriod9" type="xs:int"/>
            <xs:element minOccurs="0" name="PermanentFinancingSources_CustomFeesAmount1" type="xs:decimal"/>
            <xs:element minOccurs="0" name="PermanentFinancingSources_CustomFeesAmount10" type="xs:decimal"/>
            <xs:element minOccurs="0" name="PermanentFinancingSources_CustomFeesAmount11" type="xs:decimal"/>
            <xs:element minOccurs="0" name="PermanentFinancingSources_CustomFeesAmount12" type="xs:decimal"/>
            <xs:element minOccurs="0" name="PermanentFinancingSources_CustomFeesAmount13" type="xs:decimal"/>
            <xs:element minOccurs="0" name="PermanentFinancingSources_CustomFeesAmount14" type="xs:decimal"/>
            <xs:element minOccurs="0" name="PermanentFinancingSources_CustomFeesAmount15" type="xs:decimal"/>
            <xs:element minOccurs="0" name="PermanentFinancingSources_CustomFeesAmount16" type="xs:decimal"/>
            <xs:element minOccurs="0" name="PermanentFinancingSources_CustomFeesAmount17" type="xs:decimal"/>
            <xs:element minOccurs="0" name="PermanentFinancingSources_CustomFeesAmount18" type="xs:decimal"/>
            <xs:element minOccurs="0" name="PermanentFinancingSources_CustomFeesAmount19" type="xs:decimal"/>
            <xs:element minOccurs="0" name="PermanentFinancingSources_CustomFeesAmount2" type="xs:decimal"/>
            <xs:element minOccurs="0" name="PermanentFinancingSources_CustomFeesAmount20" type="xs:decimal"/>
            <xs:element minOccurs="0" name="PermanentFinancingSources_CustomFeesAmount3" type="xs:decimal"/>
            <xs:element minOccurs="0" name="PermanentFinancingSources_CustomFeesAmount4" type="xs:decimal"/>
            <xs:element minOccurs="0" name="PermanentFinancingSources_CustomFeesAmount5" type="xs:decimal"/>
            <xs:element minOccurs="0" name="PermanentFinancingSources_CustomFeesAmount6" type="xs:decimal"/>
            <xs:element minOccurs="0" name="PermanentFinancingSources_CustomFeesAmount7" type="xs:decimal"/>
            <xs:element minOccurs="0" name="PermanentFinancingSources_CustomFeesAmount8" type="xs:decimal"/>
            <xs:element minOccurs="0" name="PermanentFinancingSources_CustomFeesAmount9" type="xs:decimal"/>
            <xs:element minOccurs="0" name="PermanentFinancingSources_CustomFeesAnnualDebtService1" type="xs:decimal"/>
            <xs:element minOccurs="0" name="PermanentFinancingSources_CustomFeesAnnualDebtService10" type="xs:decimal"/>
            <xs:element minOccurs="0" name="PermanentFinancingSources_CustomFeesAnnualDebtService11" type="xs:decimal"/>
            <xs:element minOccurs="0" name="PermanentFinancingSources_CustomFeesAnnualDebtService12" type="xs:decimal"/>
            <xs:element minOccurs="0" name="PermanentFinancingSources_CustomFeesAnnualDebtService13" type="xs:decimal"/>
            <xs:element minOccurs="0" name="PermanentFinancingSources_CustomFeesAnnualDebtService14" type="xs:decimal"/>
            <xs:element minOccurs="0" name="PermanentFinancingSources_CustomFeesAnnualDebtService15" type="xs:decimal"/>
            <xs:element minOccurs="0" name="PermanentFinancingSources_CustomFeesAnnualDebtService16" type="xs:decimal"/>
            <xs:element minOccurs="0" name="PermanentFinancingSources_CustomFeesAnnualDebtService17" type="xs:decimal"/>
            <xs:element minOccurs="0" name="PermanentFinancingSources_CustomFeesAnnualDebtService18" type="xs:decimal"/>
            <xs:element minOccurs="0" name="PermanentFinancingSources_CustomFeesAnnualDebtService19" type="xs:decimal"/>
            <xs:element minOccurs="0" name="PermanentFinancingSources_CustomFeesAnnualDebtService2" type="xs:decimal"/>
            <xs:element minOccurs="0" name="PermanentFinancingSources_CustomFeesAnnualDebtService20" type="xs:decimal"/>
            <xs:element minOccurs="0" name="PermanentFinancingSources_CustomFeesAnnualDebtService3" type="xs:decimal"/>
            <xs:element minOccurs="0" name="PermanentFinancingSources_CustomFeesAnnualDebtService4" type="xs:decimal"/>
            <xs:element minOccurs="0" name="PermanentFinancingSources_CustomFeesAnnualDebtService5" type="xs:decimal"/>
            <xs:element minOccurs="0" name="PermanentFinancingSources_CustomFeesAnnualDebtService6" type="xs:decimal"/>
            <xs:element minOccurs="0" name="PermanentFinancingSources_CustomFeesAnnualDebtService7" type="xs:decimal"/>
            <xs:element minOccurs="0" name="PermanentFinancingSources_CustomFeesAnnualDebtService8" type="xs:decimal"/>
            <xs:element minOccurs="0" name="PermanentFinancingSources_CustomFeesAnnualDebtService9" type="xs:decimal"/>
            <xs:element minOccurs="0" name="PermanentFinancingSources_CustomFeesExpectedLoanPosition1" type="xs:int"/>
            <xs:element minOccurs="0" name="PermanentFinancingSources_CustomFeesExpectedLoanPosition10" type="xs:int"/>
            <xs:element minOccurs="0" name="PermanentFinancingSources_CustomFeesExpectedLoanPosition11" type="xs:int"/>
            <xs:element minOccurs="0" name="PermanentFinancingSources_CustomFeesExpectedLoanPosition12" type="xs:int"/>
            <xs:element minOccurs="0" name="PermanentFinancingSources_CustomFeesExpectedLoanPosition13" type="xs:int"/>
            <xs:element minOccurs="0" name="PermanentFinancingSources_CustomFeesExpectedLoanPosition14" type="xs:int"/>
            <xs:element minOccurs="0" name="PermanentFinancingSources_CustomFeesExpectedLoanPosition15" type="xs:int"/>
            <xs:element minOccurs="0" name="PermanentFinancingSources_CustomFeesExpectedLoanPosition16" type="xs:int"/>
            <xs:element minOccurs="0" name="PermanentFinancingSources_CustomFeesExpectedLoanPosition17" type="xs:int"/>
            <xs:element minOccurs="0" name="PermanentFinancingSources_CustomFeesExpectedLoanPosition18" type="xs:int"/>
            <xs:element minOccurs="0" name="PermanentFinancingSources_CustomFeesExpectedLoanPosition19" type="xs:int"/>
            <xs:element minOccurs="0" name="PermanentFinancingSources_CustomFeesExpectedLoanPosition2" type="xs:int"/>
            <xs:element minOccurs="0" name="PermanentFinancingSources_CustomFeesExpectedLoanPosition20" type="xs:int"/>
            <xs:element minOccurs="0" name="PermanentFinancingSources_CustomFeesExpectedLoanPosition3" type="xs:int"/>
            <xs:element minOccurs="0" name="PermanentFinancingSources_CustomFeesExpectedLoanPosition4" type="xs:int"/>
            <xs:element minOccurs="0" name="PermanentFinancingSources_CustomFeesExpectedLoanPosition5" type="xs:int"/>
            <xs:element minOccurs="0" name="PermanentFinancingSources_CustomFeesExpectedLoanPosition6" type="xs:int"/>
            <xs:element minOccurs="0" name="PermanentFinancingSources_CustomFeesExpectedLoanPosition7" type="xs:int"/>
            <xs:element minOccurs="0" name="PermanentFinancingSources_CustomFeesExpectedLoanPosition8" type="xs:int"/>
            <xs:element minOccurs="0" name="PermanentFinancingSources_CustomFeesExpectedLoanPosition9" type="xs:int"/>
            <xs:element minOccurs="0" name="PermanentFinancingSources_CustomFeesInterestRate1" type="xs:decimal"/>
            <xs:element minOccurs="0" name="PermanentFinancingSources_CustomFeesInterestRate10" type="xs:decimal"/>
            <xs:element minOccurs="0" name="PermanentFinancingSources_CustomFeesInterestRate11" type="xs:decimal"/>
            <xs:element minOccurs="0" name="PermanentFinancingSources_CustomFeesInterestRate12" type="xs:decimal"/>
            <xs:element minOccurs="0" name="PermanentFinancingSources_CustomFeesInterestRate13" type="xs:decimal"/>
            <xs:element minOccurs="0" name="PermanentFinancingSources_CustomFeesInterestRate14" type="xs:decimal"/>
            <xs:element minOccurs="0" name="PermanentFinancingSources_CustomFeesInterestRate15" type="xs:decimal"/>
            <xs:element minOccurs="0" name="PermanentFinancingSources_CustomFeesInterestRate16" type="xs:decimal"/>
            <xs:element minOccurs="0" name="PermanentFinancingSources_CustomFeesInterestRate17" type="xs:decimal"/>
            <xs:element minOccurs="0" name="PermanentFinancingSources_CustomFeesInterestRate18" type="xs:decimal"/>
            <xs:element minOccurs="0" name="PermanentFinancingSources_CustomFeesInterestRate19" type="xs:decimal"/>
            <xs:element minOccurs="0" name="PermanentFinancingSources_CustomFeesInterestRate2" type="xs:decimal"/>
            <xs:element minOccurs="0" name="PermanentFinancingSources_CustomFeesInterestRate20" type="xs:decimal"/>
            <xs:element minOccurs="0" name="PermanentFinancingSources_CustomFeesInterestRate3" type="xs:decimal"/>
            <xs:element minOccurs="0" name="PermanentFinancingSources_CustomFeesInterestRate4" type="xs:decimal"/>
            <xs:element minOccurs="0" name="PermanentFinancingSources_CustomFeesInterestRate5" type="xs:decimal"/>
            <xs:element minOccurs="0" name="PermanentFinancingSources_CustomFeesInterestRate6" type="xs:decimal"/>
            <xs:element minOccurs="0" name="PermanentFinancingSources_CustomFeesInterestRate7" type="xs:decimal"/>
            <xs:element minOccurs="0" name="PermanentFinancingSources_CustomFeesInterestRate8" type="xs:decimal"/>
            <xs:element minOccurs="0" name="PermanentFinancingSources_CustomFeesInterestRate9" type="xs:decimal"/>
            <xs:element minOccurs="0" name="PermanentFinancingSources_CustomFeesLenderName1" type="xs:string"/>
            <xs:element minOccurs="0" name="PermanentFinancingSources_CustomFeesLenderName10" type="xs:string"/>
            <xs:element minOccurs="0" name="PermanentFinancingSources_CustomFeesLenderName11" type="xs:string"/>
            <xs:element minOccurs="0" name="PermanentFinancingSources_CustomFeesLenderName12" type="xs:string"/>
            <xs:element minOccurs="0" name="PermanentFinancingSources_CustomFeesLenderName13" type="xs:string"/>
            <xs:element minOccurs="0" name="PermanentFinancingSources_CustomFeesLenderName14" type="xs:string"/>
            <xs:element minOccurs="0" name="PermanentFinancingSources_CustomFeesLenderName15" type="xs:string"/>
            <xs:element minOccurs="0" name="PermanentFinancingSources_CustomFeesLenderName16" type="xs:string"/>
            <xs:element minOccurs="0" name="PermanentFinancingSources_CustomFeesLenderName17" type="xs:string"/>
            <xs:element minOccurs="0" name="PermanentFinancingSources_CustomFeesLenderName18" type="xs:string"/>
            <xs:element minOccurs="0" name="PermanentFinancingSources_CustomFeesLenderName19" type="xs:string"/>
            <xs:element minOccurs="0" name="PermanentFinancingSources_CustomFeesLenderName2" type="xs:string"/>
            <xs:element minOccurs="0" name="PermanentFinancingSources_CustomFeesLenderName20" type="xs:string"/>
            <xs:element minOccurs="0" name="PermanentFinancingSources_CustomFeesLenderName3" type="xs:string"/>
            <xs:element minOccurs="0" name="PermanentFinancingSources_CustomFeesLenderName4" type="xs:string"/>
            <xs:element minOccurs="0" name="PermanentFinancingSources_CustomFeesLenderName5" type="xs:string"/>
            <xs:element minOccurs="0" name="PermanentFinancingSources_CustomFeesLenderName6" type="xs:string"/>
            <xs:element minOccurs="0" name="PermanentFinancingSources_CustomFeesLenderName7" type="xs:string"/>
            <xs:element minOccurs="0" name="PermanentFinancingSources_CustomFeesLenderName8" type="xs:string"/>
            <xs:element minOccurs="0" name="PermanentFinancingSources_CustomFeesLenderName9" type="xs:string"/>
            <xs:element minOccurs="0" name="PermanentFinancingSources_CustomFeesTerm1" type="xs:int"/>
            <xs:element minOccurs="0" name="PermanentFinancingSources_CustomFeesTerm10" type="xs:int"/>
            <xs:element minOccurs="0" name="PermanentFinancingSources_CustomFeesTerm11" type="xs:int"/>
            <xs:element minOccurs="0" name="PermanentFinancingSources_CustomFeesTerm12" type="xs:int"/>
            <xs:element minOccurs="0" name="PermanentFinancingSources_CustomFeesTerm13" type="xs:int"/>
            <xs:element minOccurs="0" name="PermanentFinancingSources_CustomFeesTerm14" type="xs:int"/>
            <xs:element minOccurs="0" name="PermanentFinancingSources_CustomFeesTerm15" type="xs:int"/>
            <xs:element minOccurs="0" name="PermanentFinancingSources_CustomFeesTerm16" type="xs:int"/>
            <xs:element minOccurs="0" name="PermanentFinancingSources_CustomFeesTerm17" type="xs:int"/>
            <xs:element minOccurs="0" name="PermanentFinancingSources_CustomFeesTerm18" type="xs:int"/>
            <xs:element minOccurs="0" name="PermanentFinancingSources_CustomFeesTerm19" type="xs:int"/>
            <xs:element minOccurs="0" name="PermanentFinancingSources_CustomFeesTerm2" type="xs:int"/>
            <xs:element minOccurs="0" name="PermanentFinancingSources_CustomFeesTerm20" type="xs:int"/>
            <xs:element minOccurs="0" name="PermanentFinancingSources_CustomFeesTerm3" type="xs:int"/>
            <xs:element minOccurs="0" name="PermanentFinancingSources_CustomFeesTerm4" type="xs:int"/>
            <xs:element minOccurs="0" name="PermanentFinancingSources_CustomFeesTerm5" type="xs:int"/>
            <xs:element minOccurs="0" name="PermanentFinancingSources_CustomFeesTerm6" type="xs:int"/>
            <xs:element minOccurs="0" name="PermanentFinancingSources_CustomFeesTerm7" type="xs:int"/>
            <xs:element minOccurs="0" name="PermanentFinancingSources_CustomFeesTerm8" type="xs:int"/>
            <xs:element minOccurs="0" name="PermanentFinancingSources_CustomFeesTerm9" type="xs:int"/>
            <xs:element minOccurs="0" name="PermanentFinancingSources_CustomLabel1" type="xs:string"/>
            <xs:element minOccurs="0" name="PermanentFinancingSources_CustomLabel10" type="xs:string"/>
            <xs:element minOccurs="0" name="PermanentFinancingSources_CustomLabel11" type="xs:string"/>
            <xs:element minOccurs="0" name="PermanentFinancingSources_CustomLabel12" type="xs:string"/>
            <xs:element minOccurs="0" name="PermanentFinancingSources_CustomLabel13" type="xs:string"/>
            <xs:element minOccurs="0" name="PermanentFinancingSources_CustomLabel14" type="xs:string"/>
            <xs:element minOccurs="0" name="PermanentFinancingSources_CustomLabel15" type="xs:string"/>
            <xs:element minOccurs="0" name="PermanentFinancingSources_CustomLabel16" type="xs:string"/>
            <xs:element minOccurs="0" name="PermanentFinancingSources_CustomLabel17" type="xs:string"/>
            <xs:element minOccurs="0" name="PermanentFinancingSources_CustomLabel18" type="xs:string"/>
            <xs:element minOccurs="0" name="PermanentFinancingSources_CustomLabel19" type="xs:string"/>
            <xs:element minOccurs="0" name="PermanentFinancingSources_CustomLabel2" type="xs:string"/>
            <xs:element minOccurs="0" name="PermanentFinancingSources_CustomLabel20" type="xs:string"/>
            <xs:element minOccurs="0" name="PermanentFinancingSources_CustomLabel3" type="xs:string"/>
            <xs:element minOccurs="0" name="PermanentFinancingSources_CustomLabel4" type="xs:string"/>
            <xs:element minOccurs="0" name="PermanentFinancingSources_CustomLabel5" type="xs:string"/>
            <xs:element minOccurs="0" name="PermanentFinancingSources_CustomLabel6" type="xs:string"/>
            <xs:element minOccurs="0" name="PermanentFinancingSources_CustomLabel7" type="xs:string"/>
            <xs:element minOccurs="0" name="PermanentFinancingSources_CustomLabel8" type="xs:string"/>
            <xs:element minOccurs="0" name="PermanentFinancingSources_CustomLabel9" type="xs:string"/>
            <xs:element minOccurs="0" name="PermanentFinancingSources_DeferredFeesAmortizationPeriod" type="xs:int"/>
            <xs:element minOccurs="0" name="PermanentFinancingSources_DeferredFeesAmount" type="xs:decimal"/>
            <xs:element minOccurs="0" name="PermanentFinancingSources_DeferredFeesAnnualDebtService" type="xs:decimal"/>
            <xs:element minOccurs="0" name="PermanentFinancingSources_DeferredFeesCommitDate" type="xs:date"/>
            <xs:element minOccurs="0" name="PermanentFinancingSources_DeferredFeesExpectedLoanPosition" type="xs:int"/>
            <xs:element minOccurs="0" name="PermanentFinancingSources_DeferredFeesInterestRate" type="xs:decimal"/>
            <xs:element minOccurs="0" name="PermanentFinancingSources_DeferredFeesLenderName" type="xs:string"/>
            <xs:element minOccurs="0" name="PermanentFinancingSources_DeferredFeesTerm" type="xs:int"/>
            <xs:element minOccurs="0" name="PermanentFinancingSources_GPEquityAmortizationPeriod" type="xs:int"/>
            <xs:element minOccurs="0" name="PermanentFinancingSources_GPEquityAmount" type="xs:decimal"/>
            <xs:element minOccurs="0" name="PermanentFinancingSources_GPEquityAnnualDebtService" type="xs:decimal"/>
            <xs:element minOccurs="0" name="PermanentFinancingSources_GPEquityCommitDate" type="xs:date"/>
            <xs:element minOccurs="0" name="PermanentFinancingSources_GPEquityInterestRate" type="xs:decimal"/>
            <xs:element minOccurs="0" name="PermanentFinancingSources_GPEquityLenderName" type="xs:string"/>
            <xs:element minOccurs="0" name="PermanentFinancingSources_GPEquityTerm" type="xs:int"/>
            <xs:element minOccurs="0" name="PermanentFinancingSources_HistoricTaxCreditEquityAmount" type="xs:decimal"/>
            <xs:element minOccurs="0" name="PermanentFinancingSources_HistoricTaxCreditEquityLenderName" type="xs:string"/>
            <xs:element minOccurs="0" name="PermanentFinancingSources_LIHTCEquityAmount" type="xs:decimal"/>
            <xs:element minOccurs="0" name="PermanentFinancingSources_LIHTCEquityLenderName" type="xs:string"/>
            <xs:element minOccurs="0" name="PermanentFinancingSources_OtherDebt2AmortizationPeriod" type="xs:int"/>
            <xs:element minOccurs="0" name="PermanentFinancingSources_OtherDebt2Amount" type="xs:decimal"/>
            <xs:element minOccurs="0" name="PermanentFinancingSources_OtherDebt2AnnualDebtService" type="xs:decimal"/>
            <xs:element minOccurs="0" name="PermanentFinancingSources_OtherDebt2CommitDate" type="xs:date"/>
            <xs:element minOccurs="0" name="PermanentFinancingSources_OtherDebt2ExpectedLoanPosition" type="xs:int"/>
            <xs:element minOccurs="0" name="PermanentFinancingSources_OtherDebt2FinanceType_FinanceType" type="xs:string"/>
            <xs:element minOccurs="0" name="PermanentFinancingSources_OtherDebt2FinanceTypeID" type="xs:int"/>
            <xs:element minOccurs="0" name="PermanentFinancingSources_OtherDebt2FinancingSourceType_Type" type="xs:string"/>
            <xs:element minOccurs="0" name="PermanentFinancingSources_OtherDebt2FinancingSourceTypeID" type="xs:int"/>
            <xs:element minOccurs="0" name="PermanentFinancingSources_OtherDebt2InterestRate" type="xs:decimal"/>
            <xs:element minOccurs="0" name="PermanentFinancingSources_OtherDebt2LenderName" type="xs:string"/>
            <xs:element minOccurs="0" name="PermanentFinancingSources_OtherDebt2Term" type="xs:int"/>
            <xs:element minOccurs="0" name="PermanentFinancingSources_OtherDebt3AmortizationPeriod" type="xs:int"/>
            <xs:element minOccurs="0" name="PermanentFinancingSources_OtherDebt3Amount" type="xs:decimal"/>
            <xs:element minOccurs="0" name="PermanentFinancingSources_OtherDebt3AnnualDebtService" type="xs:decimal"/>
            <xs:element minOccurs="0" name="PermanentFinancingSources_OtherDebt3CommitDate" type="xs:date"/>
            <xs:element minOccurs="0" name="PermanentFinancingSources_OtherDebt3ExpectedLoanPosition" type="xs:int"/>
            <xs:element minOccurs="0" name="PermanentFinancingSources_OtherDebt3FinanceType_FinanceType" type="xs:string"/>
            <xs:element minOccurs="0" name="PermanentFinancingSources_OtherDebt3FinanceTypeID" type="xs:int"/>
            <xs:element minOccurs="0" name="PermanentFinancingSources_OtherDebt3FinancingSourceType_Type" type="xs:string"/>
            <xs:element minOccurs="0" name="PermanentFinancingSources_OtherDebt3FinancingSourceTypeID" type="xs:int"/>
            <xs:element minOccurs="0" name="PermanentFinancingSources_OtherDebt3InterestRate" type="xs:decimal"/>
            <xs:element minOccurs="0" name="PermanentFinancingSources_OtherDebt3LenderName" type="xs:string"/>
            <xs:element minOccurs="0" name="PermanentFinancingSources_OtherDebt3Term" type="xs:int"/>
            <xs:element minOccurs="0" name="PermanentFinancingSources_OtherDebt4AmortizationPeriod" type="xs:int"/>
            <xs:element minOccurs="0" name="PermanentFinancingSources_OtherDebt4Amount" type="xs:decimal"/>
            <xs:element minOccurs="0" name="PermanentFinancingSources_OtherDebt4AnnualDebtService" type="xs:decimal"/>
            <xs:element minOccurs="0" name="PermanentFinancingSources_OtherDebt4CommitDate" type="xs:date"/>
            <xs:element minOccurs="0" name="PermanentFinancingSources_OtherDebt4ExpectedLoanPosition" type="xs:int"/>
            <xs:element minOccurs="0" name="PermanentFinancingSources_OtherDebt4FinanceType_FinanceType" type="xs:string"/>
            <xs:element minOccurs="0" name="PermanentFinancingSources_OtherDebt4FinanceTypeID" type="xs:int"/>
            <xs:element minOccurs="0" name="PermanentFinancingSources_OtherDebt4FinancingSourceType_Type" type="xs:string"/>
            <xs:element minOccurs="0" name="PermanentFinancingSources_OtherDebt4FinancingSourceTypeID" type="xs:int"/>
            <xs:element minOccurs="0" name="PermanentFinancingSources_OtherDebt4InterestRate" type="xs:decimal"/>
            <xs:element minOccurs="0" name="PermanentFinancingSources_OtherDebt4LenderName" type="xs:string"/>
            <xs:element minOccurs="0" name="PermanentFinancingSources_OtherDebt4Term" type="xs:int"/>
            <xs:element minOccurs="0" name="PermanentFinancingSources_OtherDebt5AmortizationPeriod" type="xs:int"/>
            <xs:element minOccurs="0" name="PermanentFinancingSources_OtherDebt5Amount" type="xs:decimal"/>
            <xs:element minOccurs="0" name="PermanentFinancingSources_OtherDebt5AnnualDebtService" type="xs:decimal"/>
            <xs:element minOccurs="0" name="PermanentFinancingSources_OtherDebt5CommitDate" type="xs:date"/>
            <xs:element minOccurs="0" name="PermanentFinancingSources_OtherDebt5ExpectedLoanPosition" type="xs:int"/>
            <xs:element minOccurs="0" name="PermanentFinancingSources_OtherDebt5FinanceType_FinanceType" type="xs:string"/>
            <xs:element minOccurs="0" name="PermanentFinancingSources_OtherDebt5FinanceTypeID" type="xs:int"/>
            <xs:element minOccurs="0" name="PermanentFinancingSources_OtherDebt5FinancingSourceType_Type" type="xs:string"/>
            <xs:element minOccurs="0" name="PermanentFinancingSources_OtherDebt5FinancingSourceTypeID" type="xs:int"/>
            <xs:element minOccurs="0" name="PermanentFinancingSources_OtherDebt5InterestRate" type="xs:decimal"/>
            <xs:element minOccurs="0" name="PermanentFinancingSources_OtherDebt5LenderName" type="xs:string"/>
            <xs:element minOccurs="0" name="PermanentFinancingSources_OtherDebt5Term" type="xs:int"/>
            <xs:element minOccurs="0" name="PermanentFinancingSources_OtherDebt6AmortizationPeriod" type="xs:int"/>
            <xs:element minOccurs="0" name="PermanentFinancingSources_OtherDebt6Amount" type="xs:decimal"/>
            <xs:element minOccurs="0" name="PermanentFinancingSources_OtherDebt6AnnualDebtService" type="xs:decimal"/>
            <xs:element minOccurs="0" name="PermanentFinancingSources_OtherDebt6CommitDate" type="xs:date"/>
            <xs:element minOccurs="0" name="PermanentFinancingSources_OtherDebt6ExpectedLoanPosition" type="xs:int"/>
            <xs:element minOccurs="0" name="PermanentFinancingSources_OtherDebt6FinanceType_FinanceType" type="xs:string"/>
            <xs:element minOccurs="0" name="PermanentFinancingSources_OtherDebt6FinanceTypeID" type="xs:int"/>
            <xs:element minOccurs="0" name="PermanentFinancingSources_OtherDebt6FinancingSourceType_Type" type="xs:string"/>
            <xs:element minOccurs="0" name="PermanentFinancingSources_OtherDebt6FinancingSourceTypeID" type="xs:int"/>
            <xs:element minOccurs="0" name="PermanentFinancingSources_OtherDebt6InterestRate" type="xs:decimal"/>
            <xs:element minOccurs="0" name="PermanentFinancingSources_OtherDebt6LenderName" type="xs:string"/>
            <xs:element minOccurs="0" name="PermanentFinancingSources_OtherDebt6Term" type="xs:int"/>
            <xs:element minOccurs="0" name="PermanentFinancingSources_OtherDebt7AmortizationPeriod" type="xs:int"/>
            <xs:element minOccurs="0" name="PermanentFinancingSources_OtherDebt7Amount" type="xs:decimal"/>
            <xs:element minOccurs="0" name="PermanentFinancingSources_OtherDebt7AnnualDebtService" type="xs:decimal"/>
            <xs:element minOccurs="0" name="PermanentFinancingSources_OtherDebt7CommitDate" type="xs:date"/>
            <xs:element minOccurs="0" name="PermanentFinancingSources_OtherDebt7ExpectedLoanPosition" type="xs:int"/>
            <xs:element minOccurs="0" name="PermanentFinancingSources_OtherDebt7FinanceType_FinanceType" type="xs:string"/>
            <xs:element minOccurs="0" name="PermanentFinancingSources_OtherDebt7FinanceTypeID" type="xs:int"/>
            <xs:element minOccurs="0" name="PermanentFinancingSources_OtherDebt7FinancingSourceType_Type" type="xs:string"/>
            <xs:element minOccurs="0" name="PermanentFinancingSources_OtherDebt7FinancingSourceTypeID" type="xs:int"/>
            <xs:element minOccurs="0" name="PermanentFinancingSources_OtherDebt7InterestRate" type="xs:decimal"/>
            <xs:element minOccurs="0" name="PermanentFinancingSources_OtherDebt7LenderName" type="xs:string"/>
            <xs:element minOccurs="0" name="PermanentFinancingSources_OtherDebt7Term" type="xs:int"/>
            <xs:element minOccurs="0" name="PermanentFinancingSources_OtherDebtAmortizationPeriod" type="xs:int"/>
            <xs:element minOccurs="0" name="PermanentFinancingSources_OtherDebtAmount" type="xs:decimal"/>
            <xs:element minOccurs="0" name="PermanentFinancingSources_OtherDebtAnnualDebtService" type="xs:decimal"/>
            <xs:element minOccurs="0" name="PermanentFinancingSources_OtherDebtCommitDate" type="xs:date"/>
            <xs:element minOccurs="0" name="PermanentFinancingSources_OtherDebtExpectedLoanPosition" type="xs:int"/>
            <xs:element minOccurs="0" name="PermanentFinancingSources_OtherDebtFinanceType_FinanceType" type="xs:string"/>
            <xs:element minOccurs="0" name="PermanentFinancingSources_OtherDebtFinanceTypeID" type="xs:int"/>
            <xs:element minOccurs="0" name="PermanentFinancingSources_OtherDebtFinancingSourceType_Type" type="xs:string"/>
            <xs:element minOccurs="0" name="PermanentFinancingSources_OtherDebtFinancingSourceTypeID" type="xs:int"/>
            <xs:element minOccurs="0" name="PermanentFinancingSources_OtherDebtInterestRate" type="xs:decimal"/>
            <xs:element minOccurs="0" name="PermanentFinancingSources_OtherDebtLenderName" type="xs:string"/>
            <xs:element minOccurs="0" name="PermanentFinancingSources_OtherDebtTerm" type="xs:int"/>
            <xs:element minOccurs="0" name="PermanentFinancingSources_OtherEquity2AmortizationPeriod" type="xs:int"/>
            <xs:element minOccurs="0" name="PermanentFinancingSources_OtherEquity2Amount" type="xs:decimal"/>
            <xs:element minOccurs="0" name="PermanentFinancingSources_OtherEquity2AnnualDebtService" type="xs:decimal"/>
            <xs:element minOccurs="0" name="PermanentFinancingSources_OtherEquity2CommitDate" type="xs:date"/>
            <xs:element minOccurs="0" name="PermanentFinancingSources_OtherEquity2InterestRate" type="xs:decimal"/>
            <xs:element minOccurs="0" name="PermanentFinancingSources_OtherEquity2LenderName" type="xs:string"/>
            <xs:element minOccurs="0" name="PermanentFinancingSources_OtherEquity2Term" type="xs:int"/>
            <xs:element minOccurs="0" name="PermanentFinancingSources_OtherEquityAmortizationPeriod" type="xs:int"/>
            <xs:element minOccurs="0" name="PermanentFinancingSources_OtherEquityAmount" type="xs:decimal"/>
            <xs:element minOccurs="0" name="PermanentFinancingSources_OtherEquityAnnualDebtService" type="xs:decimal"/>
            <xs:element minOccurs="0" name="PermanentFinancingSources_OtherEquityCommitDate" type="xs:date"/>
            <xs:element minOccurs="0" name="PermanentFinancingSources_OtherEquityInterestRate" type="xs:decimal"/>
            <xs:element minOccurs="0" name="PermanentFinancingSources_OtherEquityLenderName" type="xs:string"/>
            <xs:element minOccurs="0" name="PermanentFinancingSources_OtherEquityTerm" type="xs:int"/>
            <xs:element minOccurs="0" name="PermanentFinancingSources_PrimaryDebtAmortizationPeriod" type="xs:int"/>
            <xs:element minOccurs="0" name="PermanentFinancingSources_PrimaryDebtAmount" type="xs:decimal"/>
            <xs:element minOccurs="0" name="PermanentFinancingSources_PrimaryDebtAnnualDebtService" type="xs:decimal"/>
            <xs:element minOccurs="0" name="PermanentFinancingSources_PrimaryDebtCommitDate" type="xs:date"/>
            <xs:element minOccurs="0" name="PermanentFinancingSources_PrimaryDebtExpectedLoanPosition" type="xs:int"/>
            <xs:element minOccurs="0" name="PermanentFinancingSources_PrimaryDebtFinanceType_FinanceType" type="xs:string"/>
            <xs:element minOccurs="0" name="PermanentFinancingSources_PrimaryDebtFinanceTypeID" type="xs:int"/>
            <xs:element minOccurs="0" name="PermanentFinancingSources_PrimaryDebtFinancingSourceType_Type" type="xs:string"/>
            <xs:element minOccurs="0" name="PermanentFinancingSources_PrimaryDebtFinancingSourceTypeID" type="xs:int"/>
            <xs:element minOccurs="0" name="PermanentFinancingSources_PrimaryDebtInterestRate" type="xs:decimal"/>
            <xs:element minOccurs="0" name="PermanentFinancingSources_PrimaryDebtLenderName" type="xs:string"/>
            <xs:element minOccurs="0" name="PermanentFinancingSources_PrimaryDebtTerm" type="xs:int"/>
            <xs:element minOccurs="0" name="PermanentFundingCommitments_Amount_Item1" type="xs:decimal"/>
            <xs:element minOccurs="0" name="PermanentFundingCommitments_Amount_Item2" type="xs:decimal"/>
            <xs:element minOccurs="0" name="PermanentFundingCommitments_Amount_Item3" type="xs:decimal"/>
            <xs:element minOccurs="0" name="PermanentFundingCommitments_Amount_Item4" type="xs:decimal"/>
            <xs:element minOccurs="0" name="PermanentFundingCommitments_Amount_Item5" type="xs:decimal"/>
            <xs:element minOccurs="0" name="PermanentFundingCommitments_Amount_Item6" type="xs:decimal"/>
            <xs:element minOccurs="0" name="PermanentFundingCommitments_Amount_Item7" type="xs:decimal"/>
            <xs:element minOccurs="0" name="PermanentFundingCommitments_Amount_Item8" type="xs:decimal"/>
            <xs:element minOccurs="0" name="PermanentFundingCommitments_Amount_Item9" type="xs:decimal"/>
            <xs:element minOccurs="0" name="PermanentFundingCommitments_Amount_Item10" type="xs:decimal"/>
            <xs:element minOccurs="0" name="PermanentFundingCommitments_CommitmentDate_Item1" type="xs:date"/>
            <xs:element minOccurs="0" name="PermanentFundingCommitments_CommitmentDate_Item2" type="xs:date"/>
            <xs:element minOccurs="0" name="PermanentFundingCommitments_CommitmentDate_Item3" type="xs:date"/>
            <xs:element minOccurs="0" name="PermanentFundingCommitments_CommitmentDate_Item4" type="xs:date"/>
            <xs:element minOccurs="0" name="PermanentFundingCommitments_CommitmentDate_Item5" type="xs:date"/>
            <xs:element minOccurs="0" name="PermanentFundingCommitments_CommitmentDate_Item6" type="xs:date"/>
            <xs:element minOccurs="0" name="PermanentFundingCommitments_CommitmentDate_Item7" type="xs:date"/>
            <xs:element minOccurs="0" name="PermanentFundingCommitments_CommitmentDate_Item8" type="xs:date"/>
            <xs:element minOccurs="0" name="PermanentFundingCommitments_CommitmentDate_Item9" type="xs:date"/>
            <xs:element minOccurs="0" name="PermanentFundingCommitments_CommitmentDate_Item10" type="xs:date"/>
            <xs:element minOccurs="0" name="PermanentFundingCommitments_CommitmentExpiration_Item1" type="xs:date"/>
            <xs:element minOccurs="0" name="PermanentFundingCommitments_CommitmentExpiration_Item2" type="xs:date"/>
            <xs:element minOccurs="0" name="PermanentFundingCommitments_CommitmentExpiration_Item3" type="xs:date"/>
            <xs:element minOccurs="0" name="PermanentFundingCommitments_CommitmentExpiration_Item4" type="xs:date"/>
            <xs:element minOccurs="0" name="PermanentFundingCommitments_CommitmentExpiration_Item5" type="xs:date"/>
            <xs:element minOccurs="0" name="PermanentFundingCommitments_CommitmentExpiration_Item6" type="xs:date"/>
            <xs:element minOccurs="0" name="PermanentFundingCommitments_CommitmentExpiration_Item7" type="xs:date"/>
            <xs:element minOccurs="0" name="PermanentFundingCommitments_CommitmentExpiration_Item8" type="xs:date"/>
            <xs:element minOccurs="0" name="PermanentFundingCommitments_CommitmentExpiration_Item9" type="xs:date"/>
            <xs:element minOccurs="0" name="PermanentFundingCommitments_CommitmentExpiration_Item10" type="xs:date"/>
            <xs:element minOccurs="0" name="PermanentFundingCommitments_ContactPersonName_Item1" type="xs:string"/>
            <xs:element minOccurs="0" name="PermanentFundingCommitments_ContactPersonName_Item2" type="xs:string"/>
            <xs:element minOccurs="0" name="PermanentFundingCommitments_ContactPersonName_Item3" type="xs:string"/>
            <xs:element minOccurs="0" name="PermanentFundingCommitments_ContactPersonName_Item4" type="xs:string"/>
            <xs:element minOccurs="0" name="PermanentFundingCommitments_ContactPersonName_Item5" type="xs:string"/>
            <xs:element minOccurs="0" name="PermanentFundingCommitments_ContactPersonName_Item6" type="xs:string"/>
            <xs:element minOccurs="0" name="PermanentFundingCommitments_ContactPersonName_Item7" type="xs:string"/>
            <xs:element minOccurs="0" name="PermanentFundingCommitments_ContactPersonName_Item8" type="xs:string"/>
            <xs:element minOccurs="0" name="PermanentFundingCommitments_ContactPersonName_Item9" type="xs:string"/>
            <xs:element minOccurs="0" name="PermanentFundingCommitments_ContactPersonName_Item10" type="xs:string"/>
            <xs:element minOccurs="0" name="PermanentFundingCommitments_ContactPersonTelephone_Item1" type="xs:string"/>
            <xs:element minOccurs="0" name="PermanentFundingCommitments_ContactPersonTelephone_Item2" type="xs:string"/>
            <xs:element minOccurs="0" name="PermanentFundingCommitments_ContactPersonTelephone_Item3" type="xs:string"/>
            <xs:element minOccurs="0" name="PermanentFundingCommitments_ContactPersonTelephone_Item4" type="xs:string"/>
            <xs:element minOccurs="0" name="PermanentFundingCommitments_ContactPersonTelephone_Item5" type="xs:string"/>
            <xs:element minOccurs="0" name="PermanentFundingCommitments_ContactPersonTelephone_Item6" type="xs:string"/>
            <xs:element minOccurs="0" name="PermanentFundingCommitments_ContactPersonTelephone_Item7" type="xs:string"/>
            <xs:element minOccurs="0" name="PermanentFundingCommitments_ContactPersonTelephone_Item8" type="xs:string"/>
            <xs:element minOccurs="0" name="PermanentFundingCommitments_ContactPersonTelephone_Item9" type="xs:string"/>
            <xs:element minOccurs="0" name="PermanentFundingCommitments_ContactPersonTelephone_Item10" type="xs:string"/>
            <xs:element minOccurs="0" name="PermanentFundingCommitments_CustomFieldBitValue1_Item1" type="xs:boolean"/>
            <xs:element minOccurs="0" name="PermanentFundingCommitments_CustomFieldBitValue1_Item2" type="xs:boolean"/>
            <xs:element minOccurs="0" name="PermanentFundingCommitments_CustomFieldBitValue1_Item3" type="xs:boolean"/>
            <xs:element minOccurs="0" name="PermanentFundingCommitments_CustomFieldBitValue1_Item4" type="xs:boolean"/>
            <xs:element minOccurs="0" name="PermanentFundingCommitments_CustomFieldBitValue1_Item5" type="xs:boolean"/>
            <xs:element minOccurs="0" name="PermanentFundingCommitments_CustomFieldBitValue1_Item6" type="xs:boolean"/>
            <xs:element minOccurs="0" name="PermanentFundingCommitments_CustomFieldBitValue1_Item7" type="xs:boolean"/>
            <xs:element minOccurs="0" name="PermanentFundingCommitments_CustomFieldBitValue1_Item8" type="xs:boolean"/>
            <xs:element minOccurs="0" name="PermanentFundingCommitments_CustomFieldBitValue1_Item9" type="xs:boolean"/>
            <xs:element minOccurs="0" name="PermanentFundingCommitments_CustomFieldBitValue1_Item10" type="xs:boolean"/>
            <xs:element minOccurs="0" name="PermanentFundingCommitments_CustomFieldBitValue2_Item1" type="xs:boolean"/>
            <xs:element minOccurs="0" name="PermanentFundingCommitments_CustomFieldBitValue2_Item2" type="xs:boolean"/>
            <xs:element minOccurs="0" name="PermanentFundingCommitments_CustomFieldBitValue2_Item3" type="xs:boolean"/>
            <xs:element minOccurs="0" name="PermanentFundingCommitments_CustomFieldBitValue2_Item4" type="xs:boolean"/>
            <xs:element minOccurs="0" name="PermanentFundingCommitments_CustomFieldBitValue2_Item5" type="xs:boolean"/>
            <xs:element minOccurs="0" name="PermanentFundingCommitments_CustomFieldBitValue2_Item6" type="xs:boolean"/>
            <xs:element minOccurs="0" name="PermanentFundingCommitments_CustomFieldBitValue2_Item7" type="xs:boolean"/>
            <xs:element minOccurs="0" name="PermanentFundingCommitments_CustomFieldBitValue2_Item8" type="xs:boolean"/>
            <xs:element minOccurs="0" name="PermanentFundingCommitments_CustomFieldBitValue2_Item9" type="xs:boolean"/>
            <xs:element minOccurs="0" name="PermanentFundingCommitments_CustomFieldBitValue2_Item10" type="xs:boolean"/>
            <xs:element minOccurs="0" name="PermanentFundingCommitments_CustomFieldBitValue3_Item1" type="xs:boolean"/>
            <xs:element minOccurs="0" name="PermanentFundingCommitments_CustomFieldBitValue3_Item2" type="xs:boolean"/>
            <xs:element minOccurs="0" name="PermanentFundingCommitments_CustomFieldBitValue3_Item3" type="xs:boolean"/>
            <xs:element minOccurs="0" name="PermanentFundingCommitments_CustomFieldBitValue3_Item4" type="xs:boolean"/>
            <xs:element minOccurs="0" name="PermanentFundingCommitments_CustomFieldBitValue3_Item5" type="xs:boolean"/>
            <xs:element minOccurs="0" name="PermanentFundingCommitments_CustomFieldBitValue3_Item6" type="xs:boolean"/>
            <xs:element minOccurs="0" name="PermanentFundingCommitments_CustomFieldBitValue3_Item7" type="xs:boolean"/>
            <xs:element minOccurs="0" name="PermanentFundingCommitments_CustomFieldBitValue3_Item8" type="xs:boolean"/>
            <xs:element minOccurs="0" name="PermanentFundingCommitments_CustomFieldBitValue3_Item9" type="xs:boolean"/>
            <xs:element minOccurs="0" name="PermanentFundingCommitments_CustomFieldBitValue3_Item10" type="xs:boolean"/>
            <xs:element minOccurs="0" name="PermanentFundingCommitments_CustomFieldBitValue4_Item1" type="xs:boolean"/>
            <xs:element minOccurs="0" name="PermanentFundingCommitments_CustomFieldBitValue4_Item2" type="xs:boolean"/>
            <xs:element minOccurs="0" name="PermanentFundingCommitments_CustomFieldBitValue4_Item3" type="xs:boolean"/>
            <xs:element minOccurs="0" name="PermanentFundingCommitments_CustomFieldBitValue4_Item4" type="xs:boolean"/>
            <xs:element minOccurs="0" name="PermanentFundingCommitments_CustomFieldBitValue4_Item5" type="xs:boolean"/>
            <xs:element minOccurs="0" name="PermanentFundingCommitments_CustomFieldBitValue4_Item6" type="xs:boolean"/>
            <xs:element minOccurs="0" name="PermanentFundingCommitments_CustomFieldBitValue4_Item7" type="xs:boolean"/>
            <xs:element minOccurs="0" name="PermanentFundingCommitments_CustomFieldBitValue4_Item8" type="xs:boolean"/>
            <xs:element minOccurs="0" name="PermanentFundingCommitments_CustomFieldBitValue4_Item9" type="xs:boolean"/>
            <xs:element minOccurs="0" name="PermanentFundingCommitments_CustomFieldBitValue4_Item10" type="xs:boolean"/>
            <xs:element minOccurs="0" name="PermanentFundingCommitments_CustomFieldBitValue5_Item1" type="xs:boolean"/>
            <xs:element minOccurs="0" name="PermanentFundingCommitments_CustomFieldBitValue5_Item2" type="xs:boolean"/>
            <xs:element minOccurs="0" name="PermanentFundingCommitments_CustomFieldBitValue5_Item3" type="xs:boolean"/>
            <xs:element minOccurs="0" name="PermanentFundingCommitments_CustomFieldBitValue5_Item4" type="xs:boolean"/>
            <xs:element minOccurs="0" name="PermanentFundingCommitments_CustomFieldBitValue5_Item5" type="xs:boolean"/>
            <xs:element minOccurs="0" name="PermanentFundingCommitments_CustomFieldBitValue5_Item6" type="xs:boolean"/>
            <xs:element minOccurs="0" name="PermanentFundingCommitments_CustomFieldBitValue5_Item7" type="xs:boolean"/>
            <xs:element minOccurs="0" name="PermanentFundingCommitments_CustomFieldBitValue5_Item8" type="xs:boolean"/>
            <xs:element minOccurs="0" name="PermanentFundingCommitments_CustomFieldBitValue5_Item9" type="xs:boolean"/>
            <xs:element minOccurs="0" name="PermanentFundingCommitments_CustomFieldBitValue5_Item10" type="xs:boolean"/>
            <xs:element minOccurs="0" name="PermanentFundingCommitments_CustomFieldDateValue1_Item1" type="xs:date"/>
            <xs:element minOccurs="0" name="PermanentFundingCommitments_CustomFieldDateValue1_Item2" type="xs:date"/>
            <xs:element minOccurs="0" name="PermanentFundingCommitments_CustomFieldDateValue1_Item3" type="xs:date"/>
            <xs:element minOccurs="0" name="PermanentFundingCommitments_CustomFieldDateValue1_Item4" type="xs:date"/>
            <xs:element minOccurs="0" name="PermanentFundingCommitments_CustomFieldDateValue1_Item5" type="xs:date"/>
            <xs:element minOccurs="0" name="PermanentFundingCommitments_CustomFieldDateValue1_Item6" type="xs:date"/>
            <xs:element minOccurs="0" name="PermanentFundingCommitments_CustomFieldDateValue1_Item7" type="xs:date"/>
            <xs:element minOccurs="0" name="PermanentFundingCommitments_CustomFieldDateValue1_Item8" type="xs:date"/>
            <xs:element minOccurs="0" name="PermanentFundingCommitments_CustomFieldDateValue1_Item9" type="xs:date"/>
            <xs:element minOccurs="0" name="PermanentFundingCommitments_CustomFieldDateValue1_Item10" type="xs:date"/>
            <xs:element minOccurs="0" name="PermanentFundingCommitments_CustomFieldDateValue2_Item1" type="xs:date"/>
            <xs:element minOccurs="0" name="PermanentFundingCommitments_CustomFieldDateValue2_Item2" type="xs:date"/>
            <xs:element minOccurs="0" name="PermanentFundingCommitments_CustomFieldDateValue2_Item3" type="xs:date"/>
            <xs:element minOccurs="0" name="PermanentFundingCommitments_CustomFieldDateValue2_Item4" type="xs:date"/>
            <xs:element minOccurs="0" name="PermanentFundingCommitments_CustomFieldDateValue2_Item5" type="xs:date"/>
            <xs:element minOccurs="0" name="PermanentFundingCommitments_CustomFieldDateValue2_Item6" type="xs:date"/>
            <xs:element minOccurs="0" name="PermanentFundingCommitments_CustomFieldDateValue2_Item7" type="xs:date"/>
            <xs:element minOccurs="0" name="PermanentFundingCommitments_CustomFieldDateValue2_Item8" type="xs:date"/>
            <xs:element minOccurs="0" name="PermanentFundingCommitments_CustomFieldDateValue2_Item9" type="xs:date"/>
            <xs:element minOccurs="0" name="PermanentFundingCommitments_CustomFieldDateValue2_Item10" type="xs:date"/>
            <xs:element minOccurs="0" name="PermanentFundingCommitments_CustomFieldDateValue3_Item1" type="xs:date"/>
            <xs:element minOccurs="0" name="PermanentFundingCommitments_CustomFieldDateValue3_Item2" type="xs:date"/>
            <xs:element minOccurs="0" name="PermanentFundingCommitments_CustomFieldDateValue3_Item3" type="xs:date"/>
            <xs:element minOccurs="0" name="PermanentFundingCommitments_CustomFieldDateValue3_Item4" type="xs:date"/>
            <xs:element minOccurs="0" name="PermanentFundingCommitments_CustomFieldDateValue3_Item5" type="xs:date"/>
            <xs:element minOccurs="0" name="PermanentFundingCommitments_CustomFieldDateValue3_Item6" type="xs:date"/>
            <xs:element minOccurs="0" name="PermanentFundingCommitments_CustomFieldDateValue3_Item7" type="xs:date"/>
            <xs:element minOccurs="0" name="PermanentFundingCommitments_CustomFieldDateValue3_Item8" type="xs:date"/>
            <xs:element minOccurs="0" name="PermanentFundingCommitments_CustomFieldDateValue3_Item9" type="xs:date"/>
            <xs:element minOccurs="0" name="PermanentFundingCommitments_CustomFieldDateValue3_Item10" type="xs:date"/>
            <xs:element minOccurs="0" name="PermanentFundingCommitments_CustomFieldDateValue4_Item1" type="xs:date"/>
            <xs:element minOccurs="0" name="PermanentFundingCommitments_CustomFieldDateValue4_Item2" type="xs:date"/>
            <xs:element minOccurs="0" name="PermanentFundingCommitments_CustomFieldDateValue4_Item3" type="xs:date"/>
            <xs:element minOccurs="0" name="PermanentFundingCommitments_CustomFieldDateValue4_Item4" type="xs:date"/>
            <xs:element minOccurs="0" name="PermanentFundingCommitments_CustomFieldDateValue4_Item5" type="xs:date"/>
            <xs:element minOccurs="0" name="PermanentFundingCommitments_CustomFieldDateValue4_Item6" type="xs:date"/>
            <xs:element minOccurs="0" name="PermanentFundingCommitments_CustomFieldDateValue4_Item7" type="xs:date"/>
            <xs:element minOccurs="0" name="PermanentFundingCommitments_CustomFieldDateValue4_Item8" type="xs:date"/>
            <xs:element minOccurs="0" name="PermanentFundingCommitments_CustomFieldDateValue4_Item9" type="xs:date"/>
            <xs:element minOccurs="0" name="PermanentFundingCommitments_CustomFieldDateValue4_Item10" type="xs:date"/>
            <xs:element minOccurs="0" name="PermanentFundingCommitments_CustomFieldDateValue5_Item1" type="xs:date"/>
            <xs:element minOccurs="0" name="PermanentFundingCommitments_CustomFieldDateValue5_Item2" type="xs:date"/>
            <xs:element minOccurs="0" name="PermanentFundingCommitments_CustomFieldDateValue5_Item3" type="xs:date"/>
            <xs:element minOccurs="0" name="PermanentFundingCommitments_CustomFieldDateValue5_Item4" type="xs:date"/>
            <xs:element minOccurs="0" name="PermanentFundingCommitments_CustomFieldDateValue5_Item5" type="xs:date"/>
            <xs:element minOccurs="0" name="PermanentFundingCommitments_CustomFieldDateValue5_Item6" type="xs:date"/>
            <xs:element minOccurs="0" name="PermanentFundingCommitments_CustomFieldDateValue5_Item7" type="xs:date"/>
            <xs:element minOccurs="0" name="PermanentFundingCommitments_CustomFieldDateValue5_Item8" type="xs:date"/>
            <xs:element minOccurs="0" name="PermanentFundingCommitments_CustomFieldDateValue5_Item9" type="xs:date"/>
            <xs:element minOccurs="0" name="PermanentFundingCommitments_CustomFieldDateValue5_Item10" type="xs:date"/>
            <xs:element minOccurs="0" name="PermanentFundingCommitments_CustomFieldDecimalValue1_Item1" type="xs:decimal"/>
            <xs:element minOccurs="0" name="PermanentFundingCommitments_CustomFieldDecimalValue1_Item2" type="xs:decimal"/>
            <xs:element minOccurs="0" name="PermanentFundingCommitments_CustomFieldDecimalValue1_Item3" type="xs:decimal"/>
            <xs:element minOccurs="0" name="PermanentFundingCommitments_CustomFieldDecimalValue1_Item4" type="xs:decimal"/>
            <xs:element minOccurs="0" name="PermanentFundingCommitments_CustomFieldDecimalValue1_Item5" type="xs:decimal"/>
            <xs:element minOccurs="0" name="PermanentFundingCommitments_CustomFieldDecimalValue1_Item6" type="xs:decimal"/>
            <xs:element minOccurs="0" name="PermanentFundingCommitments_CustomFieldDecimalValue1_Item7" type="xs:decimal"/>
            <xs:element minOccurs="0" name="PermanentFundingCommitments_CustomFieldDecimalValue1_Item8" type="xs:decimal"/>
            <xs:element minOccurs="0" name="PermanentFundingCommitments_CustomFieldDecimalValue1_Item9" type="xs:decimal"/>
            <xs:element minOccurs="0" name="PermanentFundingCommitments_CustomFieldDecimalValue1_Item10" type="xs:decimal"/>
            <xs:element minOccurs="0" name="PermanentFundingCommitments_CustomFieldDecimalValue2_Item1" type="xs:decimal"/>
            <xs:element minOccurs="0" name="PermanentFundingCommitments_CustomFieldDecimalValue2_Item2" type="xs:decimal"/>
            <xs:element minOccurs="0" name="PermanentFundingCommitments_CustomFieldDecimalValue2_Item3" type="xs:decimal"/>
            <xs:element minOccurs="0" name="PermanentFundingCommitments_CustomFieldDecimalValue2_Item4" type="xs:decimal"/>
            <xs:element minOccurs="0" name="PermanentFundingCommitments_CustomFieldDecimalValue2_Item5" type="xs:decimal"/>
            <xs:element minOccurs="0" name="PermanentFundingCommitments_CustomFieldDecimalValue2_Item6" type="xs:decimal"/>
            <xs:element minOccurs="0" name="PermanentFundingCommitments_CustomFieldDecimalValue2_Item7" type="xs:decimal"/>
            <xs:element minOccurs="0" name="PermanentFundingCommitments_CustomFieldDecimalValue2_Item8" type="xs:decimal"/>
            <xs:element minOccurs="0" name="PermanentFundingCommitments_CustomFieldDecimalValue2_Item9" type="xs:decimal"/>
            <xs:element minOccurs="0" name="PermanentFundingCommitments_CustomFieldDecimalValue2_Item10" type="xs:decimal"/>
            <xs:element minOccurs="0" name="PermanentFundingCommitments_CustomFieldDecimalValue3_Item1" type="xs:decimal"/>
            <xs:element minOccurs="0" name="PermanentFundingCommitments_CustomFieldDecimalValue3_Item2" type="xs:decimal"/>
            <xs:element minOccurs="0" name="PermanentFundingCommitments_CustomFieldDecimalValue3_Item3" type="xs:decimal"/>
            <xs:element minOccurs="0" name="PermanentFundingCommitments_CustomFieldDecimalValue3_Item4" type="xs:decimal"/>
            <xs:element minOccurs="0" name="PermanentFundingCommitments_CustomFieldDecimalValue3_Item5" type="xs:decimal"/>
            <xs:element minOccurs="0" name="PermanentFundingCommitments_CustomFieldDecimalValue3_Item6" type="xs:decimal"/>
            <xs:element minOccurs="0" name="PermanentFundingCommitments_CustomFieldDecimalValue3_Item7" type="xs:decimal"/>
            <xs:element minOccurs="0" name="PermanentFundingCommitments_CustomFieldDecimalValue3_Item8" type="xs:decimal"/>
            <xs:element minOccurs="0" name="PermanentFundingCommitments_CustomFieldDecimalValue3_Item9" type="xs:decimal"/>
            <xs:element minOccurs="0" name="PermanentFundingCommitments_CustomFieldDecimalValue3_Item10" type="xs:decimal"/>
            <xs:element minOccurs="0" name="PermanentFundingCommitments_CustomFieldDecimalValue4_Item1" type="xs:decimal"/>
            <xs:element minOccurs="0" name="PermanentFundingCommitments_CustomFieldDecimalValue4_Item2" type="xs:decimal"/>
            <xs:element minOccurs="0" name="PermanentFundingCommitments_CustomFieldDecimalValue4_Item3" type="xs:decimal"/>
            <xs:element minOccurs="0" name="PermanentFundingCommitments_CustomFieldDecimalValue4_Item4" type="xs:decimal"/>
            <xs:element minOccurs="0" name="PermanentFundingCommitments_CustomFieldDecimalValue4_Item5" type="xs:decimal"/>
            <xs:element minOccurs="0" name="PermanentFundingCommitments_CustomFieldDecimalValue4_Item6" type="xs:decimal"/>
            <xs:element minOccurs="0" name="PermanentFundingCommitments_CustomFieldDecimalValue4_Item7" type="xs:decimal"/>
            <xs:element minOccurs="0" name="PermanentFundingCommitments_CustomFieldDecimalValue4_Item8" type="xs:decimal"/>
            <xs:element minOccurs="0" name="PermanentFundingCommitments_CustomFieldDecimalValue4_Item9" type="xs:decimal"/>
            <xs:element minOccurs="0" name="PermanentFundingCommitments_CustomFieldDecimalValue4_Item10" type="xs:decimal"/>
            <xs:element minOccurs="0" name="PermanentFundingCommitments_CustomFieldDecimalValue5_Item1" type="xs:decimal"/>
            <xs:element minOccurs="0" name="PermanentFundingCommitments_CustomFieldDecimalValue5_Item2" type="xs:decimal"/>
            <xs:element minOccurs="0" name="PermanentFundingCommitments_CustomFieldDecimalValue5_Item3" type="xs:decimal"/>
            <xs:element minOccurs="0" name="PermanentFundingCommitments_CustomFieldDecimalValue5_Item4" type="xs:decimal"/>
            <xs:element minOccurs="0" name="PermanentFundingCommitments_CustomFieldDecimalValue5_Item5" type="xs:decimal"/>
            <xs:element minOccurs="0" name="PermanentFundingCommitments_CustomFieldDecimalValue5_Item6" type="xs:decimal"/>
            <xs:element minOccurs="0" name="PermanentFundingCommitments_CustomFieldDecimalValue5_Item7" type="xs:decimal"/>
            <xs:element minOccurs="0" name="PermanentFundingCommitments_CustomFieldDecimalValue5_Item8" type="xs:decimal"/>
            <xs:element minOccurs="0" name="PermanentFundingCommitments_CustomFieldDecimalValue5_Item9" type="xs:decimal"/>
            <xs:element minOccurs="0" name="PermanentFundingCommitments_CustomFieldDecimalValue5_Item10" type="xs:decimal"/>
            <xs:element minOccurs="0" name="PermanentFundingCommitments_CustomFieldNumericValue1_Item1" type="xs:decimal"/>
            <xs:element minOccurs="0" name="PermanentFundingCommitments_CustomFieldNumericValue1_Item2" type="xs:decimal"/>
            <xs:element minOccurs="0" name="PermanentFundingCommitments_CustomFieldNumericValue1_Item3" type="xs:decimal"/>
            <xs:element minOccurs="0" name="PermanentFundingCommitments_CustomFieldNumericValue1_Item4" type="xs:decimal"/>
            <xs:element minOccurs="0" name="PermanentFundingCommitments_CustomFieldNumericValue1_Item5" type="xs:decimal"/>
            <xs:element minOccurs="0" name="PermanentFundingCommitments_CustomFieldNumericValue1_Item6" type="xs:decimal"/>
            <xs:element minOccurs="0" name="PermanentFundingCommitments_CustomFieldNumericValue1_Item7" type="xs:decimal"/>
            <xs:element minOccurs="0" name="PermanentFundingCommitments_CustomFieldNumericValue1_Item8" type="xs:decimal"/>
            <xs:element minOccurs="0" name="PermanentFundingCommitments_CustomFieldNumericValue1_Item9" type="xs:decimal"/>
            <xs:element minOccurs="0" name="PermanentFundingCommitments_CustomFieldNumericValue1_Item10" type="xs:decimal"/>
            <xs:element minOccurs="0" name="PermanentFundingCommitments_CustomFieldNumericValue2_Item1" type="xs:decimal"/>
            <xs:element minOccurs="0" name="PermanentFundingCommitments_CustomFieldNumericValue2_Item2" type="xs:decimal"/>
            <xs:element minOccurs="0" name="PermanentFundingCommitments_CustomFieldNumericValue2_Item3" type="xs:decimal"/>
            <xs:element minOccurs="0" name="PermanentFundingCommitments_CustomFieldNumericValue2_Item4" type="xs:decimal"/>
            <xs:element minOccurs="0" name="PermanentFundingCommitments_CustomFieldNumericValue2_Item5" type="xs:decimal"/>
            <xs:element minOccurs="0" name="PermanentFundingCommitments_CustomFieldNumericValue2_Item6" type="xs:decimal"/>
            <xs:element minOccurs="0" name="PermanentFundingCommitments_CustomFieldNumericValue2_Item7" type="xs:decimal"/>
            <xs:element minOccurs="0" name="PermanentFundingCommitments_CustomFieldNumericValue2_Item8" type="xs:decimal"/>
            <xs:element minOccurs="0" name="PermanentFundingCommitments_CustomFieldNumericValue2_Item9" type="xs:decimal"/>
            <xs:element minOccurs="0" name="PermanentFundingCommitments_CustomFieldNumericValue2_Item10" type="xs:decimal"/>
            <xs:element minOccurs="0" name="PermanentFundingCommitments_CustomFieldNumericValue3_Item1" type="xs:decimal"/>
            <xs:element minOccurs="0" name="PermanentFundingCommitments_CustomFieldNumericValue3_Item2" type="xs:decimal"/>
            <xs:element minOccurs="0" name="PermanentFundingCommitments_CustomFieldNumericValue3_Item3" type="xs:decimal"/>
            <xs:element minOccurs="0" name="PermanentFundingCommitments_CustomFieldNumericValue3_Item4" type="xs:decimal"/>
            <xs:element minOccurs="0" name="PermanentFundingCommitments_CustomFieldNumericValue3_Item5" type="xs:decimal"/>
            <xs:element minOccurs="0" name="PermanentFundingCommitments_CustomFieldNumericValue3_Item6" type="xs:decimal"/>
            <xs:element minOccurs="0" name="PermanentFundingCommitments_CustomFieldNumericValue3_Item7" type="xs:decimal"/>
            <xs:element minOccurs="0" name="PermanentFundingCommitments_CustomFieldNumericValue3_Item8" type="xs:decimal"/>
            <xs:element minOccurs="0" name="PermanentFundingCommitments_CustomFieldNumericValue3_Item9" type="xs:decimal"/>
            <xs:element minOccurs="0" name="PermanentFundingCommitments_CustomFieldNumericValue3_Item10" type="xs:decimal"/>
            <xs:element minOccurs="0" name="PermanentFundingCommitments_CustomFieldNumericValue4_Item1" type="xs:decimal"/>
            <xs:element minOccurs="0" name="PermanentFundingCommitments_CustomFieldNumericValue4_Item2" type="xs:decimal"/>
            <xs:element minOccurs="0" name="PermanentFundingCommitments_CustomFieldNumericValue4_Item3" type="xs:decimal"/>
            <xs:element minOccurs="0" name="PermanentFundingCommitments_CustomFieldNumericValue4_Item4" type="xs:decimal"/>
            <xs:element minOccurs="0" name="PermanentFundingCommitments_CustomFieldNumericValue4_Item5" type="xs:decimal"/>
            <xs:element minOccurs="0" name="PermanentFundingCommitments_CustomFieldNumericValue4_Item6" type="xs:decimal"/>
            <xs:element minOccurs="0" name="PermanentFundingCommitments_CustomFieldNumericValue4_Item7" type="xs:decimal"/>
            <xs:element minOccurs="0" name="PermanentFundingCommitments_CustomFieldNumericValue4_Item8" type="xs:decimal"/>
            <xs:element minOccurs="0" name="PermanentFundingCommitments_CustomFieldNumericValue4_Item9" type="xs:decimal"/>
            <xs:element minOccurs="0" name="PermanentFundingCommitments_CustomFieldNumericValue4_Item10" type="xs:decimal"/>
            <xs:element minOccurs="0" name="PermanentFundingCommitments_CustomFieldNumericValue5_Item1" type="xs:decimal"/>
            <xs:element minOccurs="0" name="PermanentFundingCommitments_CustomFieldNumericValue5_Item2" type="xs:decimal"/>
            <xs:element minOccurs="0" name="PermanentFundingCommitments_CustomFieldNumericValue5_Item3" type="xs:decimal"/>
            <xs:element minOccurs="0" name="PermanentFundingCommitments_CustomFieldNumericValue5_Item4" type="xs:decimal"/>
            <xs:element minOccurs="0" name="PermanentFundingCommitments_CustomFieldNumericValue5_Item5" type="xs:decimal"/>
            <xs:element minOccurs="0" name="PermanentFundingCommitments_CustomFieldNumericValue5_Item6" type="xs:decimal"/>
            <xs:element minOccurs="0" name="PermanentFundingCommitments_CustomFieldNumericValue5_Item7" type="xs:decimal"/>
            <xs:element minOccurs="0" name="PermanentFundingCommitments_CustomFieldNumericValue5_Item8" type="xs:decimal"/>
            <xs:element minOccurs="0" name="PermanentFundingCommitments_CustomFieldNumericValue5_Item9" type="xs:decimal"/>
            <xs:element minOccurs="0" name="PermanentFundingCommitments_CustomFieldNumericValue5_Item10" type="xs:decimal"/>
            <xs:element minOccurs="0" name="PermanentFundingCommitments_CustomFieldTextValue1_Item1" type="xs:string"/>
            <xs:element minOccurs="0" name="PermanentFundingCommitments_CustomFieldTextValue1_Item2" type="xs:string"/>
            <xs:element minOccurs="0" name="PermanentFundingCommitments_CustomFieldTextValue1_Item3" type="xs:string"/>
            <xs:element minOccurs="0" name="PermanentFundingCommitments_CustomFieldTextValue1_Item4" type="xs:string"/>
            <xs:element minOccurs="0" name="PermanentFundingCommitments_CustomFieldTextValue1_Item5" type="xs:string"/>
            <xs:element minOccurs="0" name="PermanentFundingCommitments_CustomFieldTextValue1_Item6" type="xs:string"/>
            <xs:element minOccurs="0" name="PermanentFundingCommitments_CustomFieldTextValue1_Item7" type="xs:string"/>
            <xs:element minOccurs="0" name="PermanentFundingCommitments_CustomFieldTextValue1_Item8" type="xs:string"/>
            <xs:element minOccurs="0" name="PermanentFundingCommitments_CustomFieldTextValue1_Item9" type="xs:string"/>
            <xs:element minOccurs="0" name="PermanentFundingCommitments_CustomFieldTextValue1_Item10" type="xs:string"/>
            <xs:element minOccurs="0" name="PermanentFundingCommitments_CustomFieldTextValue10_Item1" type="xs:string"/>
            <xs:element minOccurs="0" name="PermanentFundingCommitments_CustomFieldTextValue10_Item2" type="xs:string"/>
            <xs:element minOccurs="0" name="PermanentFundingCommitments_CustomFieldTextValue10_Item3" type="xs:string"/>
            <xs:element minOccurs="0" name="PermanentFundingCommitments_CustomFieldTextValue10_Item4" type="xs:string"/>
            <xs:element minOccurs="0" name="PermanentFundingCommitments_CustomFieldTextValue10_Item5" type="xs:string"/>
            <xs:element minOccurs="0" name="PermanentFundingCommitments_CustomFieldTextValue10_Item6" type="xs:string"/>
            <xs:element minOccurs="0" name="PermanentFundingCommitments_CustomFieldTextValue10_Item7" type="xs:string"/>
            <xs:element minOccurs="0" name="PermanentFundingCommitments_CustomFieldTextValue10_Item8" type="xs:string"/>
            <xs:element minOccurs="0" name="PermanentFundingCommitments_CustomFieldTextValue10_Item9" type="xs:string"/>
            <xs:element minOccurs="0" name="PermanentFundingCommitments_CustomFieldTextValue10_Item10" type="xs:string"/>
            <xs:element minOccurs="0" name="PermanentFundingCommitments_CustomFieldTextValue11_Item1" type="xs:string"/>
            <xs:element minOccurs="0" name="PermanentFundingCommitments_CustomFieldTextValue11_Item2" type="xs:string"/>
            <xs:element minOccurs="0" name="PermanentFundingCommitments_CustomFieldTextValue11_Item3" type="xs:string"/>
            <xs:element minOccurs="0" name="PermanentFundingCommitments_CustomFieldTextValue11_Item4" type="xs:string"/>
            <xs:element minOccurs="0" name="PermanentFundingCommitments_CustomFieldTextValue11_Item5" type="xs:string"/>
            <xs:element minOccurs="0" name="PermanentFundingCommitments_CustomFieldTextValue11_Item6" type="xs:string"/>
            <xs:element minOccurs="0" name="PermanentFundingCommitments_CustomFieldTextValue11_Item7" type="xs:string"/>
            <xs:element minOccurs="0" name="PermanentFundingCommitments_CustomFieldTextValue11_Item8" type="xs:string"/>
            <xs:element minOccurs="0" name="PermanentFundingCommitments_CustomFieldTextValue11_Item9" type="xs:string"/>
            <xs:element minOccurs="0" name="PermanentFundingCommitments_CustomFieldTextValue11_Item10" type="xs:string"/>
            <xs:element minOccurs="0" name="PermanentFundingCommitments_CustomFieldTextValue12_Item1" type="xs:string"/>
            <xs:element minOccurs="0" name="PermanentFundingCommitments_CustomFieldTextValue12_Item2" type="xs:string"/>
            <xs:element minOccurs="0" name="PermanentFundingCommitments_CustomFieldTextValue12_Item3" type="xs:string"/>
            <xs:element minOccurs="0" name="PermanentFundingCommitments_CustomFieldTextValue12_Item4" type="xs:string"/>
            <xs:element minOccurs="0" name="PermanentFundingCommitments_CustomFieldTextValue12_Item5" type="xs:string"/>
            <xs:element minOccurs="0" name="PermanentFundingCommitments_CustomFieldTextValue12_Item6" type="xs:string"/>
            <xs:element minOccurs="0" name="PermanentFundingCommitments_CustomFieldTextValue12_Item7" type="xs:string"/>
            <xs:element minOccurs="0" name="PermanentFundingCommitments_CustomFieldTextValue12_Item8" type="xs:string"/>
            <xs:element minOccurs="0" name="PermanentFundingCommitments_CustomFieldTextValue12_Item9" type="xs:string"/>
            <xs:element minOccurs="0" name="PermanentFundingCommitments_CustomFieldTextValue12_Item10" type="xs:string"/>
            <xs:element minOccurs="0" name="PermanentFundingCommitments_CustomFieldTextValue13_Item1" type="xs:string"/>
            <xs:element minOccurs="0" name="PermanentFundingCommitments_CustomFieldTextValue13_Item2" type="xs:string"/>
            <xs:element minOccurs="0" name="PermanentFundingCommitments_CustomFieldTextValue13_Item3" type="xs:string"/>
            <xs:element minOccurs="0" name="PermanentFundingCommitments_CustomFieldTextValue13_Item4" type="xs:string"/>
            <xs:element minOccurs="0" name="PermanentFundingCommitments_CustomFieldTextValue13_Item5" type="xs:string"/>
            <xs:element minOccurs="0" name="PermanentFundingCommitments_CustomFieldTextValue13_Item6" type="xs:string"/>
            <xs:element minOccurs="0" name="PermanentFundingCommitments_CustomFieldTextValue13_Item7" type="xs:string"/>
            <xs:element minOccurs="0" name="PermanentFundingCommitments_CustomFieldTextValue13_Item8" type="xs:string"/>
            <xs:element minOccurs="0" name="PermanentFundingCommitments_CustomFieldTextValue13_Item9" type="xs:string"/>
            <xs:element minOccurs="0" name="PermanentFundingCommitments_CustomFieldTextValue13_Item10" type="xs:string"/>
            <xs:element minOccurs="0" name="PermanentFundingCommitments_CustomFieldTextValue14_Item1" type="xs:string"/>
            <xs:element minOccurs="0" name="PermanentFundingCommitments_CustomFieldTextValue14_Item2" type="xs:string"/>
            <xs:element minOccurs="0" name="PermanentFundingCommitments_CustomFieldTextValue14_Item3" type="xs:string"/>
            <xs:element minOccurs="0" name="PermanentFundingCommitments_CustomFieldTextValue14_Item4" type="xs:string"/>
            <xs:element minOccurs="0" name="PermanentFundingCommitments_CustomFieldTextValue14_Item5" type="xs:string"/>
            <xs:element minOccurs="0" name="PermanentFundingCommitments_CustomFieldTextValue14_Item6" type="xs:string"/>
            <xs:element minOccurs="0" name="PermanentFundingCommitments_CustomFieldTextValue14_Item7" type="xs:string"/>
            <xs:element minOccurs="0" name="PermanentFundingCommitments_CustomFieldTextValue14_Item8" type="xs:string"/>
            <xs:element minOccurs="0" name="PermanentFundingCommitments_CustomFieldTextValue14_Item9" type="xs:string"/>
            <xs:element minOccurs="0" name="PermanentFundingCommitments_CustomFieldTextValue14_Item10" type="xs:string"/>
            <xs:element minOccurs="0" name="PermanentFundingCommitments_CustomFieldTextValue15_Item1" type="xs:string"/>
            <xs:element minOccurs="0" name="PermanentFundingCommitments_CustomFieldTextValue15_Item2" type="xs:string"/>
            <xs:element minOccurs="0" name="PermanentFundingCommitments_CustomFieldTextValue15_Item3" type="xs:string"/>
            <xs:element minOccurs="0" name="PermanentFundingCommitments_CustomFieldTextValue15_Item4" type="xs:string"/>
            <xs:element minOccurs="0" name="PermanentFundingCommitments_CustomFieldTextValue15_Item5" type="xs:string"/>
            <xs:element minOccurs="0" name="PermanentFundingCommitments_CustomFieldTextValue15_Item6" type="xs:string"/>
            <xs:element minOccurs="0" name="PermanentFundingCommitments_CustomFieldTextValue15_Item7" type="xs:string"/>
            <xs:element minOccurs="0" name="PermanentFundingCommitments_CustomFieldTextValue15_Item8" type="xs:string"/>
            <xs:element minOccurs="0" name="PermanentFundingCommitments_CustomFieldTextValue15_Item9" type="xs:string"/>
            <xs:element minOccurs="0" name="PermanentFundingCommitments_CustomFieldTextValue15_Item10" type="xs:string"/>
            <xs:element minOccurs="0" name="PermanentFundingCommitments_CustomFieldTextValue2_Item1" type="xs:string"/>
            <xs:element minOccurs="0" name="PermanentFundingCommitments_CustomFieldTextValue2_Item2" type="xs:string"/>
            <xs:element minOccurs="0" name="PermanentFundingCommitments_CustomFieldTextValue2_Item3" type="xs:string"/>
            <xs:element minOccurs="0" name="PermanentFundingCommitments_CustomFieldTextValue2_Item4" type="xs:string"/>
            <xs:element minOccurs="0" name="PermanentFundingCommitments_CustomFieldTextValue2_Item5" type="xs:string"/>
            <xs:element minOccurs="0" name="PermanentFundingCommitments_CustomFieldTextValue2_Item6" type="xs:string"/>
            <xs:element minOccurs="0" name="PermanentFundingCommitments_CustomFieldTextValue2_Item7" type="xs:string"/>
            <xs:element minOccurs="0" name="PermanentFundingCommitments_CustomFieldTextValue2_Item8" type="xs:string"/>
            <xs:element minOccurs="0" name="PermanentFundingCommitments_CustomFieldTextValue2_Item9" type="xs:string"/>
            <xs:element minOccurs="0" name="PermanentFundingCommitments_CustomFieldTextValue2_Item10" type="xs:string"/>
            <xs:element minOccurs="0" name="PermanentFundingCommitments_CustomFieldTextValue3_Item1" type="xs:string"/>
            <xs:element minOccurs="0" name="PermanentFundingCommitments_CustomFieldTextValue3_Item2" type="xs:string"/>
            <xs:element minOccurs="0" name="PermanentFundingCommitments_CustomFieldTextValue3_Item3" type="xs:string"/>
            <xs:element minOccurs="0" name="PermanentFundingCommitments_CustomFieldTextValue3_Item4" type="xs:string"/>
            <xs:element minOccurs="0" name="PermanentFundingCommitments_CustomFieldTextValue3_Item5" type="xs:string"/>
            <xs:element minOccurs="0" name="PermanentFundingCommitments_CustomFieldTextValue3_Item6" type="xs:string"/>
            <xs:element minOccurs="0" name="PermanentFundingCommitments_CustomFieldTextValue3_Item7" type="xs:string"/>
            <xs:element minOccurs="0" name="PermanentFundingCommitments_CustomFieldTextValue3_Item8" type="xs:string"/>
            <xs:element minOccurs="0" name="PermanentFundingCommitments_CustomFieldTextValue3_Item9" type="xs:string"/>
            <xs:element minOccurs="0" name="PermanentFundingCommitments_CustomFieldTextValue3_Item10" type="xs:string"/>
            <xs:element minOccurs="0" name="PermanentFundingCommitments_CustomFieldTextValue4_Item1" type="xs:string"/>
            <xs:element minOccurs="0" name="PermanentFundingCommitments_CustomFieldTextValue4_Item2" type="xs:string"/>
            <xs:element minOccurs="0" name="PermanentFundingCommitments_CustomFieldTextValue4_Item3" type="xs:string"/>
            <xs:element minOccurs="0" name="PermanentFundingCommitments_CustomFieldTextValue4_Item4" type="xs:string"/>
            <xs:element minOccurs="0" name="PermanentFundingCommitments_CustomFieldTextValue4_Item5" type="xs:string"/>
            <xs:element minOccurs="0" name="PermanentFundingCommitments_CustomFieldTextValue4_Item6" type="xs:string"/>
            <xs:element minOccurs="0" name="PermanentFundingCommitments_CustomFieldTextValue4_Item7" type="xs:string"/>
            <xs:element minOccurs="0" name="PermanentFundingCommitments_CustomFieldTextValue4_Item8" type="xs:string"/>
            <xs:element minOccurs="0" name="PermanentFundingCommitments_CustomFieldTextValue4_Item9" type="xs:string"/>
            <xs:element minOccurs="0" name="PermanentFundingCommitments_CustomFieldTextValue4_Item10" type="xs:string"/>
            <xs:element minOccurs="0" name="PermanentFundingCommitments_CustomFieldTextValue5_Item1" type="xs:string"/>
            <xs:element minOccurs="0" name="PermanentFundingCommitments_CustomFieldTextValue5_Item2" type="xs:string"/>
            <xs:element minOccurs="0" name="PermanentFundingCommitments_CustomFieldTextValue5_Item3" type="xs:string"/>
            <xs:element minOccurs="0" name="PermanentFundingCommitments_CustomFieldTextValue5_Item4" type="xs:string"/>
            <xs:element minOccurs="0" name="PermanentFundingCommitments_CustomFieldTextValue5_Item5" type="xs:string"/>
            <xs:element minOccurs="0" name="PermanentFundingCommitments_CustomFieldTextValue5_Item6" type="xs:string"/>
            <xs:element minOccurs="0" name="PermanentFundingCommitments_CustomFieldTextValue5_Item7" type="xs:string"/>
            <xs:element minOccurs="0" name="PermanentFundingCommitments_CustomFieldTextValue5_Item8" type="xs:string"/>
            <xs:element minOccurs="0" name="PermanentFundingCommitments_CustomFieldTextValue5_Item9" type="xs:string"/>
            <xs:element minOccurs="0" name="PermanentFundingCommitments_CustomFieldTextValue5_Item10" type="xs:string"/>
            <xs:element minOccurs="0" name="PermanentFundingCommitments_CustomFieldTextValue6_Item1" type="xs:string"/>
            <xs:element minOccurs="0" name="PermanentFundingCommitments_CustomFieldTextValue6_Item2" type="xs:string"/>
            <xs:element minOccurs="0" name="PermanentFundingCommitments_CustomFieldTextValue6_Item3" type="xs:string"/>
            <xs:element minOccurs="0" name="PermanentFundingCommitments_CustomFieldTextValue6_Item4" type="xs:string"/>
            <xs:element minOccurs="0" name="PermanentFundingCommitments_CustomFieldTextValue6_Item5" type="xs:string"/>
            <xs:element minOccurs="0" name="PermanentFundingCommitments_CustomFieldTextValue6_Item6" type="xs:string"/>
            <xs:element minOccurs="0" name="PermanentFundingCommitments_CustomFieldTextValue6_Item7" type="xs:string"/>
            <xs:element minOccurs="0" name="PermanentFundingCommitments_CustomFieldTextValue6_Item8" type="xs:string"/>
            <xs:element minOccurs="0" name="PermanentFundingCommitments_CustomFieldTextValue6_Item9" type="xs:string"/>
            <xs:element minOccurs="0" name="PermanentFundingCommitments_CustomFieldTextValue6_Item10" type="xs:string"/>
            <xs:element minOccurs="0" name="PermanentFundingCommitments_CustomFieldTextValue7_Item1" type="xs:string"/>
            <xs:element minOccurs="0" name="PermanentFundingCommitments_CustomFieldTextValue7_Item2" type="xs:string"/>
            <xs:element minOccurs="0" name="PermanentFundingCommitments_CustomFieldTextValue7_Item3" type="xs:string"/>
            <xs:element minOccurs="0" name="PermanentFundingCommitments_CustomFieldTextValue7_Item4" type="xs:string"/>
            <xs:element minOccurs="0" name="PermanentFundingCommitments_CustomFieldTextValue7_Item5" type="xs:string"/>
            <xs:element minOccurs="0" name="PermanentFundingCommitments_CustomFieldTextValue7_Item6" type="xs:string"/>
            <xs:element minOccurs="0" name="PermanentFundingCommitments_CustomFieldTextValue7_Item7" type="xs:string"/>
            <xs:element minOccurs="0" name="PermanentFundingCommitments_CustomFieldTextValue7_Item8" type="xs:string"/>
            <xs:element minOccurs="0" name="PermanentFundingCommitments_CustomFieldTextValue7_Item9" type="xs:string"/>
            <xs:element minOccurs="0" name="PermanentFundingCommitments_CustomFieldTextValue7_Item10" type="xs:string"/>
            <xs:element minOccurs="0" name="PermanentFundingCommitments_CustomFieldTextValue8_Item1" type="xs:string"/>
            <xs:element minOccurs="0" name="PermanentFundingCommitments_CustomFieldTextValue8_Item2" type="xs:string"/>
            <xs:element minOccurs="0" name="PermanentFundingCommitments_CustomFieldTextValue8_Item3" type="xs:string"/>
            <xs:element minOccurs="0" name="PermanentFundingCommitments_CustomFieldTextValue8_Item4" type="xs:string"/>
            <xs:element minOccurs="0" name="PermanentFundingCommitments_CustomFieldTextValue8_Item5" type="xs:string"/>
            <xs:element minOccurs="0" name="PermanentFundingCommitments_CustomFieldTextValue8_Item6" type="xs:string"/>
            <xs:element minOccurs="0" name="PermanentFundingCommitments_CustomFieldTextValue8_Item7" type="xs:string"/>
            <xs:element minOccurs="0" name="PermanentFundingCommitments_CustomFieldTextValue8_Item8" type="xs:string"/>
            <xs:element minOccurs="0" name="PermanentFundingCommitments_CustomFieldTextValue8_Item9" type="xs:string"/>
            <xs:element minOccurs="0" name="PermanentFundingCommitments_CustomFieldTextValue8_Item10" type="xs:string"/>
            <xs:element minOccurs="0" name="PermanentFundingCommitments_CustomFieldTextValue9_Item1" type="xs:string"/>
            <xs:element minOccurs="0" name="PermanentFundingCommitments_CustomFieldTextValue9_Item2" type="xs:string"/>
            <xs:element minOccurs="0" name="PermanentFundingCommitments_CustomFieldTextValue9_Item3" type="xs:string"/>
            <xs:element minOccurs="0" name="PermanentFundingCommitments_CustomFieldTextValue9_Item4" type="xs:string"/>
            <xs:element minOccurs="0" name="PermanentFundingCommitments_CustomFieldTextValue9_Item5" type="xs:string"/>
            <xs:element minOccurs="0" name="PermanentFundingCommitments_CustomFieldTextValue9_Item6" type="xs:string"/>
            <xs:element minOccurs="0" name="PermanentFundingCommitments_CustomFieldTextValue9_Item7" type="xs:string"/>
            <xs:element minOccurs="0" name="PermanentFundingCommitments_CustomFieldTextValue9_Item8" type="xs:string"/>
            <xs:element minOccurs="0" name="PermanentFundingCommitments_CustomFieldTextValue9_Item9" type="xs:string"/>
            <xs:element minOccurs="0" name="PermanentFundingCommitments_CustomFieldTextValue9_Item10" type="xs:string"/>
            <xs:element minOccurs="0" name="PermanentFundingCommitments_ProviderName_Item1" type="xs:string"/>
            <xs:element minOccurs="0" name="PermanentFundingCommitments_ProviderName_Item2" type="xs:string"/>
            <xs:element minOccurs="0" name="PermanentFundingCommitments_ProviderName_Item3" type="xs:string"/>
            <xs:element minOccurs="0" name="PermanentFundingCommitments_ProviderName_Item4" type="xs:string"/>
            <xs:element minOccurs="0" name="PermanentFundingCommitments_ProviderName_Item5" type="xs:string"/>
            <xs:element minOccurs="0" name="PermanentFundingCommitments_ProviderName_Item6" type="xs:string"/>
            <xs:element minOccurs="0" name="PermanentFundingCommitments_ProviderName_Item7" type="xs:string"/>
            <xs:element minOccurs="0" name="PermanentFundingCommitments_ProviderName_Item8" type="xs:string"/>
            <xs:element minOccurs="0" name="PermanentFundingCommitments_ProviderName_Item9" type="xs:string"/>
            <xs:element minOccurs="0" name="PermanentFundingCommitments_ProviderName_Item10" type="xs:string"/>
            <xs:element minOccurs="0" name="Program_Name" type="xs:string"/>
            <xs:element minOccurs="0" name="ProjectFeatures_CustomFieldBitValue1" type="xs:boolean"/>
            <xs:element minOccurs="0" name="ProjectFeatures_CustomFieldBitValue2" type="xs:boolean"/>
            <xs:element minOccurs="0" name="ProjectFeatures_CustomFieldBitValue3" type="xs:boolean"/>
            <xs:element minOccurs="0" name="ProjectFeatures_CustomFieldBitValue4" type="xs:boolean"/>
            <xs:element minOccurs="0" name="ProjectFeatures_CustomFieldBitValue5" type="xs:boolean"/>
            <xs:element minOccurs="0" name="ProjectFeatures_CustomFieldDateValue1" type="xs:date"/>
            <xs:element minOccurs="0" name="ProjectFeatures_CustomFieldDateValue2" type="xs:date"/>
            <xs:element minOccurs="0" name="ProjectFeatures_CustomFieldDateValue3" type="xs:date"/>
            <xs:element minOccurs="0" name="ProjectFeatures_CustomFieldDateValue4" type="xs:date"/>
            <xs:element minOccurs="0" name="ProjectFeatures_CustomFieldDateValue5" type="xs:date"/>
            <xs:element minOccurs="0" name="ProjectFeatures_CustomFieldDecimalValue1" type="xs:decimal"/>
            <xs:element minOccurs="0" name="ProjectFeatures_CustomFieldDecimalValue2" type="xs:decimal"/>
            <xs:element minOccurs="0" name="ProjectFeatures_CustomFieldDecimalValue3" type="xs:decimal"/>
            <xs:element minOccurs="0" name="ProjectFeatures_CustomFieldDecimalValue4" type="xs:decimal"/>
            <xs:element minOccurs="0" name="ProjectFeatures_CustomFieldDecimalValue5" type="xs:decimal"/>
            <xs:element minOccurs="0" name="ProjectFeatures_CustomFieldNumericValue1" type="xs:decimal"/>
            <xs:element minOccurs="0" name="ProjectFeatures_CustomFieldNumericValue2" type="xs:decimal"/>
            <xs:element minOccurs="0" name="ProjectFeatures_CustomFieldNumericValue3" type="xs:decimal"/>
            <xs:element minOccurs="0" name="ProjectFeatures_CustomFieldNumericValue4" type="xs:decimal"/>
            <xs:element minOccurs="0" name="ProjectFeatures_CustomFieldNumericValue5" type="xs:decimal"/>
            <xs:element minOccurs="0" name="ProjectFeatures_CustomFieldTextValue1" type="xs:string"/>
            <xs:element minOccurs="0" name="ProjectFeatures_CustomFieldTextValue10" type="xs:string"/>
            <xs:element minOccurs="0" name="ProjectFeatures_CustomFieldTextValue11" type="xs:string"/>
            <xs:element minOccurs="0" name="ProjectFeatures_CustomFieldTextValue12" type="xs:string"/>
            <xs:element minOccurs="0" name="ProjectFeatures_CustomFieldTextValue13" type="xs:string"/>
            <xs:element minOccurs="0" name="ProjectFeatures_CustomFieldTextValue14" type="xs:string"/>
            <xs:element minOccurs="0" name="ProjectFeatures_CustomFieldTextValue15" type="xs:string"/>
            <xs:element minOccurs="0" name="ProjectFeatures_CustomFieldTextValue2" type="xs:string"/>
            <xs:element minOccurs="0" name="ProjectFeatures_CustomFieldTextValue3" type="xs:string"/>
            <xs:element minOccurs="0" name="ProjectFeatures_CustomFieldTextValue4" type="xs:string"/>
            <xs:element minOccurs="0" name="ProjectFeatures_CustomFieldTextValue5" type="xs:string"/>
            <xs:element minOccurs="0" name="ProjectFeatures_CustomFieldTextValue6" type="xs:string"/>
            <xs:element minOccurs="0" name="ProjectFeatures_CustomFieldTextValue7" type="xs:string"/>
            <xs:element minOccurs="0" name="ProjectFeatures_CustomFieldTextValue8" type="xs:string"/>
            <xs:element minOccurs="0" name="ProjectFeatures_CustomFieldTextValue9" type="xs:string"/>
            <xs:element minOccurs="0" name="ProjectFeatures_GrossFloorAreaOfBuildings" type="xs:int"/>
            <xs:element minOccurs="0" name="ProjectFeatures_Non-ResidentialFloorArea" type="xs:int"/>
            <xs:element minOccurs="0" name="ProjectFeatures_NumberOfElderlyUnits" type="xs:int"/>
            <xs:element minOccurs="0" name="ProjectFeatures_NumberOfParkingSpaces" type="xs:int"/>
            <xs:element minOccurs="0" name="ProjectFeatures_NumberOfSpecialNeedsUnits" type="xs:int"/>
            <xs:element minOccurs="0" name="ProjectFeatures_ResidentialFloorArea" type="xs:int"/>
            <xs:element minOccurs="0" name="ProjectInformation_AcquisitionAndRehabilitation" type="xs:boolean"/>
            <xs:element minOccurs="0" name="ProjectInformation_CustomFieldBitValue1" type="xs:boolean"/>
            <xs:element minOccurs="0" name="ProjectInformation_CustomFieldBitValue2" type="xs:boolean"/>
            <xs:element minOccurs="0" name="ProjectInformation_CustomFieldBitValue3" type="xs:boolean"/>
            <xs:element minOccurs="0" name="ProjectInformation_CustomFieldBitValue4" type="xs:boolean"/>
            <xs:element minOccurs="0" name="ProjectInformation_CustomFieldBitValue5" type="xs:boolean"/>
            <xs:element minOccurs="0" name="ProjectInformation_CustomFieldDateValue1" type="xs:date"/>
            <xs:element minOccurs="0" name="ProjectInformation_CustomFieldDateValue2" type="xs:date"/>
            <xs:element minOccurs="0" name="ProjectInformation_CustomFieldDateValue3" type="xs:date"/>
            <xs:element minOccurs="0" name="ProjectInformation_CustomFieldDateValue4" type="xs:date"/>
            <xs:element minOccurs="0" name="ProjectInformation_CustomFieldDateValue5" type="xs:date"/>
            <xs:element minOccurs="0" name="ProjectInformation_CustomFieldDecimalValue1" type="xs:decimal"/>
            <xs:element minOccurs="0" name="ProjectInformation_CustomFieldDecimalValue2" type="xs:decimal"/>
            <xs:element minOccurs="0" name="ProjectInformation_CustomFieldDecimalValue3" type="xs:decimal"/>
            <xs:element minOccurs="0" name="ProjectInformation_CustomFieldDecimalValue4" type="xs:decimal"/>
            <xs:element minOccurs="0" name="ProjectInformation_CustomFieldDecimalValue5" type="xs:decimal"/>
            <xs:element minOccurs="0" name="ProjectInformation_CustomFieldNumericValue1" type="xs:decimal"/>
            <xs:element minOccurs="0" name="ProjectInformation_CustomFieldNumericValue2" type="xs:decimal"/>
            <xs:element minOccurs="0" name="ProjectInformation_CustomFieldNumericValue3" type="xs:decimal"/>
            <xs:element minOccurs="0" name="ProjectInformation_CustomFieldNumericValue4" type="xs:decimal"/>
            <xs:element minOccurs="0" name="ProjectInformation_CustomFieldNumericValue5" type="xs:decimal"/>
            <xs:element minOccurs="0" name="ProjectInformation_CustomFieldTextValue1" type="xs:string"/>
            <xs:element minOccurs="0" name="ProjectInformation_CustomFieldTextValue10" type="xs:string"/>
            <xs:element minOccurs="0" name="ProjectInformation_CustomFieldTextValue11" type="xs:string"/>
            <xs:element minOccurs="0" name="ProjectInformation_CustomFieldTextValue12" type="xs:string"/>
            <xs:element minOccurs="0" name="ProjectInformation_CustomFieldTextValue13" type="xs:string"/>
            <xs:element minOccurs="0" name="ProjectInformation_CustomFieldTextValue14" type="xs:string"/>
            <xs:element minOccurs="0" name="ProjectInformation_CustomFieldTextValue15" type="xs:string"/>
            <xs:element minOccurs="0" name="ProjectInformation_CustomFieldTextValue2" type="xs:string"/>
            <xs:element minOccurs="0" name="ProjectInformation_CustomFieldTextValue3" type="xs:string"/>
            <xs:element minOccurs="0" name="ProjectInformation_CustomFieldTextValue4" type="xs:string"/>
            <xs:element minOccurs="0" name="ProjectInformation_CustomFieldTextValue5" type="xs:string"/>
            <xs:element minOccurs="0" name="ProjectInformation_CustomFieldTextValue6" type="xs:string"/>
            <xs:element minOccurs="0" name="ProjectInformation_CustomFieldTextValue7" type="xs:string"/>
            <xs:element minOccurs="0" name="ProjectInformation_CustomFieldTextValue8" type="xs:string"/>
            <xs:element minOccurs="0" name="ProjectInformation_CustomFieldTextValue9" type="xs:string"/>
            <xs:element minOccurs="0" name="ProjectInformation_DetachedSingleFamily" type="xs:boolean"/>
            <xs:element minOccurs="0" name="ProjectInformation_Duplex" type="xs:boolean"/>
            <xs:element minOccurs="0" name="ProjectInformation_ElevatorInBuildings" type="xs:boolean"/>
            <xs:element minOccurs="0" name="ProjectInformation_GardenApartments" type="xs:boolean"/>
            <xs:element minOccurs="0" name="ProjectInformation_MultifamilyResidential" type="xs:boolean"/>
            <xs:element minOccurs="0" name="ProjectInformation_NewConstruction" type="xs:boolean"/>
            <xs:element minOccurs="0" name="ProjectInformation_NumberOfBuildings" type="xs:int"/>
            <xs:element minOccurs="0" name="ProjectInformation_NumberOfEmployeeUnits" type="xs:int"/>
            <xs:element minOccurs="0" name="ProjectInformation_NumberOfFloorsInTallestBuilding" type="xs:int"/>
            <xs:element minOccurs="0" name="ProjectInformation_NumberOfLowIncomeUnits" type="xs:int"/>
            <xs:element minOccurs="0" name="ProjectInformation_NumberOfMarketRateUnits" type="xs:int"/>
            <xs:element minOccurs="0" name="ProjectInformation_OneStoryResidential" type="xs:boolean"/>
            <xs:element minOccurs="0" name="ProjectInformation_Other" type="xs:boolean"/>
            <xs:element minOccurs="0" name="ProjectInformation_PercentOfLowIncomeFloorArea" type="xs:decimal"/>
            <xs:element minOccurs="0" name="ProjectInformation_PercentOfLowIncomeUnits" type="xs:decimal"/>
            <xs:element minOccurs="0" name="ProjectInformation_Rehabilitation" type="xs:boolean"/>
            <xs:element minOccurs="0" name="ProjectInformation_RowHouse_x002F_Townhouse" type="xs:boolean"/>
            <xs:element minOccurs="0" name="ProjectInformation_SingleRoomOccupancy" type="xs:boolean"/>
            <xs:element minOccurs="0" name="ProjectInformation_TotalNumberOfNewlyConstructedUnits" type="xs:int"/>
            <xs:element minOccurs="0" name="ProjectInformation_TotalNumberOfRehabilitatedUnits" type="xs:int"/>
            <xs:element minOccurs="0" name="ProjectInformation_TotalNumberOfUnits" type="xs:int"/>
            <xs:element minOccurs="0" name="ProjectMilestonesDate_BoardCouncilDate" type="xs:date"/>
            <xs:element minOccurs="0" name="ProjectMilestonesDate_CloseOfEscrowDate" type="xs:date"/>
            <xs:element minOccurs="0" name="ProjectMilestonesDate_CommissionDate" type="xs:date"/>
            <xs:element minOccurs="0" name="ProjectMilestonesDate_CommittedDate" type="xs:date"/>
            <xs:element minOccurs="0" name="ProjectMilestonesDate_CompletionDate" type="xs:date"/>
            <xs:element minOccurs="0" name="ProjectMilestonesDate_CustomFieldBitValue1" type="xs:boolean"/>
            <xs:element minOccurs="0" name="ProjectMilestonesDate_CustomFieldBitValue2" type="xs:boolean"/>
            <xs:element minOccurs="0" name="ProjectMilestonesDate_CustomFieldBitValue3" type="xs:boolean"/>
            <xs:element minOccurs="0" name="ProjectMilestonesDate_CustomFieldBitValue4" type="xs:boolean"/>
            <xs:element minOccurs="0" name="ProjectMilestonesDate_CustomFieldBitValue5" type="xs:boolean"/>
            <xs:element minOccurs="0" name="ProjectMilestonesDate_CustomFieldDateValue1" type="xs:date"/>
            <xs:element minOccurs="0" name="ProjectMilestonesDate_CustomFieldDateValue2" type="xs:date"/>
            <xs:element minOccurs="0" name="ProjectMilestonesDate_CustomFieldDateValue3" type="xs:date"/>
            <xs:element minOccurs="0" name="ProjectMilestonesDate_CustomFieldDateValue4" type="xs:date"/>
            <xs:element minOccurs="0" name="ProjectMilestonesDate_CustomFieldDateValue5" type="xs:date"/>
            <xs:element minOccurs="0" name="ProjectMilestonesDate_CustomFieldDecimalValue1" type="xs:decimal"/>
            <xs:element minOccurs="0" name="ProjectMilestonesDate_CustomFieldDecimalValue2" type="xs:decimal"/>
            <xs:element minOccurs="0" name="ProjectMilestonesDate_CustomFieldDecimalValue3" type="xs:decimal"/>
            <xs:element minOccurs="0" name="ProjectMilestonesDate_CustomFieldDecimalValue4" type="xs:decimal"/>
            <xs:element minOccurs="0" name="ProjectMilestonesDate_CustomFieldDecimalValue5" type="xs:decimal"/>
            <xs:element minOccurs="0" name="ProjectMilestonesDate_CustomFieldNumericValue1" type="xs:decimal"/>
            <xs:element minOccurs="0" name="ProjectMilestonesDate_CustomFieldNumericValue2" type="xs:decimal"/>
            <xs:element minOccurs="0" name="ProjectMilestonesDate_CustomFieldNumericValue3" type="xs:decimal"/>
            <xs:element minOccurs="0" name="ProjectMilestonesDate_CustomFieldNumericValue4" type="xs:decimal"/>
            <xs:element minOccurs="0" name="ProjectMilestonesDate_CustomFieldNumericValue5" type="xs:decimal"/>
            <xs:element minOccurs="0" name="ProjectMilestonesDate_CustomFieldTextValue1" type="xs:string"/>
            <xs:element minOccurs="0" name="ProjectMilestonesDate_CustomFieldTextValue10" type="xs:string"/>
            <xs:element minOccurs="0" name="ProjectMilestonesDate_CustomFieldTextValue11" type="xs:string"/>
            <xs:element minOccurs="0" name="ProjectMilestonesDate_CustomFieldTextValue12" type="xs:string"/>
            <xs:element minOccurs="0" name="ProjectMilestonesDate_CustomFieldTextValue13" type="xs:string"/>
            <xs:element minOccurs="0" name="ProjectMilestonesDate_CustomFieldTextValue14" type="xs:string"/>
            <xs:element minOccurs="0" name="ProjectMilestonesDate_CustomFieldTextValue15" type="xs:string"/>
            <xs:element minOccurs="0" name="ProjectMilestonesDate_CustomFieldTextValue2" type="xs:string"/>
            <xs:element minOccurs="0" name="ProjectMilestonesDate_CustomFieldTextValue3" type="xs:string"/>
            <xs:element minOccurs="0" name="ProjectMilestonesDate_CustomFieldTextValue4" type="xs:string"/>
            <xs:element minOccurs="0" name="ProjectMilestonesDate_CustomFieldTextValue5" type="xs:string"/>
            <xs:element minOccurs="0" name="ProjectMilestonesDate_CustomFieldTextValue6" type="xs:string"/>
            <xs:element minOccurs="0" name="ProjectMilestonesDate_CustomFieldTextValue7" type="xs:string"/>
            <xs:element minOccurs="0" name="ProjectMilestonesDate_CustomFieldTextValue8" type="xs:string"/>
            <xs:element minOccurs="0" name="ProjectMilestonesDate_CustomFieldTextValue9" type="xs:string"/>
            <xs:element minOccurs="0" name="ProjectMilestonesDate_EnvironmentalQualityActDate" type="xs:date"/>
            <xs:element minOccurs="0" name="ProjectMilestonesDate_EstimatedCompletionDate" type="xs:date"/>
            <xs:element minOccurs="0" name="ProjectMilestonesDate_IDISCompletionDate" type="xs:date"/>
            <xs:element minOccurs="0" name="ProjectMilestonesDate_IDISSetupDate" type="xs:date"/>
            <xs:element minOccurs="0" name="ProjectMilestonesDate_NationalEnvironmentalPolicyActDate" type="xs:date"/>
            <xs:element minOccurs="0" name="ProjectMilestonesDate_NEPANotApplicable" type="xs:boolean"/>
            <xs:element minOccurs="0" name="ProjectMilestonesDate_QualifyControlDate" type="xs:date"/>
            <xs:element minOccurs="0" name="ProjectMilestonesDate_RejectedDate" type="xs:date"/>
            <xs:element minOccurs="0" name="ProjectMilestonesDate_StartDate" type="xs:date"/>
            <xs:element minOccurs="0" name="ProjectMilestonesDate_WithdrawnDate" type="xs:date"/>
            <xs:element minOccurs="0" name="ProjectNameAndAddress_ApplicationDate" type="xs:date"/>
            <xs:element minOccurs="0" name="ProjectNameAndAddress_CensusTract" type="xs:string"/>
            <xs:element minOccurs="0" name="ProjectNameAndAddress_City_Name" type="xs:string"/>
            <xs:element minOccurs="0" name="ProjectNameAndAddress_CityID" type="xs:int"/>
            <xs:element minOccurs="0" name="ProjectNameAndAddress_County_Name" type="xs:string"/>
            <xs:element minOccurs="0" name="ProjectNameAndAddress_CountyID" type="xs:int"/>
            <xs:element minOccurs="0" name="ProjectNameAndAddress_CustomFieldBitValue1" type="xs:boolean"/>
            <xs:element minOccurs="0" name="ProjectNameAndAddress_CustomFieldBitValue2" type="xs:boolean"/>
            <xs:element minOccurs="0" name="ProjectNameAndAddress_CustomFieldBitValue3" type="xs:boolean"/>
            <xs:element minOccurs="0" name="ProjectNameAndAddress_CustomFieldBitValue4" type="xs:boolean"/>
            <xs:element minOccurs="0" name="ProjectNameAndAddress_CustomFieldBitValue5" type="xs:boolean"/>
            <xs:element minOccurs="0" name="ProjectNameAndAddress_CustomFieldDateValue1" type="xs:date"/>
            <xs:element minOccurs="0" name="ProjectNameAndAddress_CustomFieldDateValue2" type="xs:date"/>
            <xs:element minOccurs="0" name="ProjectNameAndAddress_CustomFieldDateValue3" type="xs:date"/>
            <xs:element minOccurs="0" name="ProjectNameAndAddress_CustomFieldDateValue4" type="xs:date"/>
            <xs:element minOccurs="0" name="ProjectNameAndAddress_CustomFieldDateValue5" type="xs:date"/>
            <xs:element minOccurs="0" name="ProjectNameAndAddress_CustomFieldDecimalValue1" type="xs:decimal"/>
            <xs:element minOccurs="0" name="ProjectNameAndAddress_CustomFieldDecimalValue2" type="xs:decimal"/>
            <xs:element minOccurs="0" name="ProjectNameAndAddress_CustomFieldDecimalValue3" type="xs:decimal"/>
            <xs:element minOccurs="0" name="ProjectNameAndAddress_CustomFieldDecimalValue4" type="xs:decimal"/>
            <xs:element minOccurs="0" name="ProjectNameAndAddress_CustomFieldDecimalValue5" type="xs:decimal"/>
            <xs:element minOccurs="0" name="ProjectNameAndAddress_CustomFieldNumericValue1" type="xs:decimal"/>
            <xs:element minOccurs="0" name="ProjectNameAndAddress_CustomFieldNumericValue2" type="xs:decimal"/>
            <xs:element minOccurs="0" name="ProjectNameAndAddress_CustomFieldNumericValue3" type="xs:decimal"/>
            <xs:element minOccurs="0" name="ProjectNameAndAddress_CustomFieldNumericValue4" type="xs:decimal"/>
            <xs:element minOccurs="0" name="ProjectNameAndAddress_CustomFieldNumericValue5" type="xs:decimal"/>
            <xs:element minOccurs="0" name="ProjectNameAndAddress_CustomFieldTextValue1" type="xs:string"/>
            <xs:element minOccurs="0" name="ProjectNameAndAddress_CustomFieldTextValue10" type="xs:string"/>
            <xs:element minOccurs="0" name="ProjectNameAndAddress_CustomFieldTextValue11" type="xs:string"/>
            <xs:element minOccurs="0" name="ProjectNameAndAddress_CustomFieldTextValue12" type="xs:string"/>
            <xs:element minOccurs="0" name="ProjectNameAndAddress_CustomFieldTextValue13" type="xs:string"/>
            <xs:element minOccurs="0" name="ProjectNameAndAddress_CustomFieldTextValue14" type="xs:string"/>
            <xs:element minOccurs="0" name="ProjectNameAndAddress_CustomFieldTextValue15" type="xs:string"/>
            <xs:element minOccurs="0" name="ProjectNameAndAddress_CustomFieldTextValue2" type="xs:string"/>
            <xs:element minOccurs="0" name="ProjectNameAndAddress_CustomFieldTextValue3" type="xs:string"/>
            <xs:element minOccurs="0" name="ProjectNameAndAddress_CustomFieldTextValue4" type="xs:string"/>
            <xs:element minOccurs="0" name="ProjectNameAndAddress_CustomFieldTextValue5" type="xs:string"/>
            <xs:element minOccurs="0" name="ProjectNameAndAddress_CustomFieldTextValue6" type="xs:string"/>
            <xs:element minOccurs="0" name="ProjectNameAndAddress_CustomFieldTextValue7" type="xs:string"/>
            <xs:element minOccurs="0" name="ProjectNameAndAddress_CustomFieldTextValue8" type="xs:string"/>
            <xs:element minOccurs="0" name="ProjectNameAndAddress_CustomFieldTextValue9" type="xs:string"/>
            <xs:element minOccurs="0" name="ProjectNameAndAddress_DifficultDevelopmentArea" type="xs:boolean"/>
            <xs:element minOccurs="0" name="ProjectNameAndAddress_Name" type="xs:string"/>
            <xs:element minOccurs="0" name="ProjectNameAndAddress_PrimaryStreet" type="xs:string"/>
            <xs:element minOccurs="0" name="ProjectNameAndAddress_ProjectLocatedInRuralDevelopmentArea" type="xs:boolean"/>
            <xs:element minOccurs="0" name="ProjectNameAndAddress_ReadyToMigrateToComplianceMonitoring" type="xs:boolean"/>
            <xs:element minOccurs="0" name="ProjectNameAndAddress_SecondaryStreet" type="xs:string"/>
            <xs:element minOccurs="0" name="ProjectNameAndAddress_State" type="xs:string"/>
            <xs:element minOccurs="0" name="ProjectNameAndAddress_StateRepresentative" type="xs:string"/>
            <xs:element minOccurs="0" name="ProjectNameAndAddress_StateRepresentativeDistrictNumber" type="xs:string"/>
            <xs:element minOccurs="0" name="ProjectNameAndAddress_StateSenator" type="xs:string"/>
            <xs:element minOccurs="0" name="ProjectNameAndAddress_StateSenatorDistrictNumber" type="xs:string"/>
            <xs:element minOccurs="0" name="ProjectNameAndAddress_USRepresentative" type="xs:string"/>
            <xs:element minOccurs="0" name="ProjectNameAndAddress_USRepresentativeDistrictNumber" type="xs:string"/>
            <xs:element minOccurs="0" name="ProjectNameAndAddress_Zip" type="xs:string"/>
            <xs:element minOccurs="0" name="RentalAnalysis_AdditionalMonthlyIncomePerUnit" type="xs:decimal"/>
            <xs:element minOccurs="0" name="RentalAnalysis_AnnualOperatingExpensesPerUnit" type="xs:decimal"/>
            <xs:element minOccurs="0" name="RentalAnalysis_CustomFieldBitValue1" type="xs:boolean"/>
            <xs:element minOccurs="0" name="RentalAnalysis_CustomFieldBitValue2" type="xs:boolean"/>
            <xs:element minOccurs="0" name="RentalAnalysis_CustomFieldBitValue3" type="xs:boolean"/>
            <xs:element minOccurs="0" name="RentalAnalysis_CustomFieldBitValue4" type="xs:boolean"/>
            <xs:element minOccurs="0" name="RentalAnalysis_CustomFieldBitValue5" type="xs:boolean"/>
            <xs:element minOccurs="0" name="RentalAnalysis_CustomFieldDateValue1" type="xs:date"/>
            <xs:element minOccurs="0" name="RentalAnalysis_CustomFieldDateValue2" type="xs:date"/>
            <xs:element minOccurs="0" name="RentalAnalysis_CustomFieldDateValue3" type="xs:date"/>
            <xs:element minOccurs="0" name="RentalAnalysis_CustomFieldDateValue4" type="xs:date"/>
            <xs:element minOccurs="0" name="RentalAnalysis_CustomFieldDateValue5" type="xs:date"/>
            <xs:element minOccurs="0" name="RentalAnalysis_CustomFieldDecimalValue1" type="xs:decimal"/>
            <xs:element minOccurs="0" name="RentalAnalysis_CustomFieldDecimalValue2" type="xs:decimal"/>
            <xs:element minOccurs="0" name="RentalAnalysis_CustomFieldDecimalValue3" type="xs:decimal"/>
            <xs:element minOccurs="0" name="RentalAnalysis_CustomFieldDecimalValue4" type="xs:decimal"/>
            <xs:element minOccurs="0" name="RentalAnalysis_CustomFieldDecimalValue5" type="xs:decimal"/>
            <xs:element minOccurs="0" name="RentalAnalysis_CustomFieldNumericValue1" type="xs:decimal"/>
            <xs:element minOccurs="0" name="RentalAnalysis_CustomFieldNumericValue2" type="xs:decimal"/>
            <xs:element minOccurs="0" name="RentalAnalysis_CustomFieldNumericValue3" type="xs:decimal"/>
            <xs:element minOccurs="0" name="RentalAnalysis_CustomFieldNumericValue4" type="xs:decimal"/>
            <xs:element minOccurs="0" name="RentalAnalysis_CustomFieldNumericValue5" type="xs:decimal"/>
            <xs:element minOccurs="0" name="RentalAnalysis_CustomFieldTextValue1" type="xs:string"/>
            <xs:element minOccurs="0" name="RentalAnalysis_CustomFieldTextValue10" type="xs:string"/>
            <xs:element minOccurs="0" name="RentalAnalysis_CustomFieldTextValue11" type="xs:string"/>
            <xs:element minOccurs="0" name="RentalAnalysis_CustomFieldTextValue12" type="xs:string"/>
            <xs:element minOccurs="0" name="RentalAnalysis_CustomFieldTextValue13" type="xs:string"/>
            <xs:element minOccurs="0" name="RentalAnalysis_CustomFieldTextValue14" type="xs:string"/>
            <xs:element minOccurs="0" name="RentalAnalysis_CustomFieldTextValue15" type="xs:string"/>
            <xs:element minOccurs="0" name="RentalAnalysis_CustomFieldTextValue2" type="xs:string"/>
            <xs:element minOccurs="0" name="RentalAnalysis_CustomFieldTextValue3" type="xs:string"/>
            <xs:element minOccurs="0" name="RentalAnalysis_CustomFieldTextValue4" type="xs:string"/>
            <xs:element minOccurs="0" name="RentalAnalysis_CustomFieldTextValue5" type="xs:string"/>
            <xs:element minOccurs="0" name="RentalAnalysis_CustomFieldTextValue6" type="xs:string"/>
            <xs:element minOccurs="0" name="RentalAnalysis_CustomFieldTextValue7" type="xs:string"/>
            <xs:element minOccurs="0" name="RentalAnalysis_CustomFieldTextValue8" type="xs:string"/>
            <xs:element minOccurs="0" name="RentalAnalysis_CustomFieldTextValue9" type="xs:string"/>
            <xs:element minOccurs="0" name="RentalAnalysis_LessDeductionForEmployee_x002F_ModelUnits" type="xs:int"/>
            <xs:element minOccurs="0" name="RentalAnalysis_LessOtherDeductions" type="xs:decimal"/>
            <xs:element minOccurs="0" name="RentalAnalysis_LessProvisionsForVacancy_x002F_LossAs_x0025_OfGrossRentalIncom" type="xs:decimal"/>
            <xs:element minOccurs="0" name="RentalAnalysis_ReplacementReserversPerUnit" type="xs:decimal"/>
            <xs:element minOccurs="0" name="RentalAnalysis_TotalUnits" type="xs:int"/>
            <xs:element minOccurs="0" name="RentalAnalysisUnits_Bathrooms_Unit1" type="xs:decimal"/>
            <xs:element minOccurs="0" name="RentalAnalysisUnits_Bathrooms_Unit2" type="xs:decimal"/>
            <xs:element minOccurs="0" name="RentalAnalysisUnits_Bathrooms_Unit3" type="xs:decimal"/>
            <xs:element minOccurs="0" name="RentalAnalysisUnits_Bathrooms_Unit4" type="xs:decimal"/>
            <xs:element minOccurs="0" name="RentalAnalysisUnits_Bathrooms_Unit5" type="xs:decimal"/>
            <xs:element minOccurs="0" name="RentalAnalysisUnits_Bathrooms_Unit6" type="xs:decimal"/>
            <xs:element minOccurs="0" name="RentalAnalysisUnits_Bathrooms_Unit7" type="xs:decimal"/>
            <xs:element minOccurs="0" name="RentalAnalysisUnits_Bathrooms_Unit8" type="xs:decimal"/>
            <xs:element minOccurs="0" name="RentalAnalysisUnits_Bathrooms_Unit9" type="xs:decimal"/>
            <xs:element minOccurs="0" name="RentalAnalysisUnits_Bathrooms_Unit10" type="xs:decimal"/>
            <xs:element minOccurs="0" name="RentalAnalysisUnits_Bedrooms_Unit1" type="xs:int"/>
            <xs:element minOccurs="0" name="RentalAnalysisUnits_Bedrooms_Unit2" type="xs:int"/>
            <xs:element minOccurs="0" name="RentalAnalysisUnits_Bedrooms_Unit3" type="xs:int"/>
            <xs:element minOccurs="0" name="RentalAnalysisUnits_Bedrooms_Unit4" type="xs:int"/>
            <xs:element minOccurs="0" name="RentalAnalysisUnits_Bedrooms_Unit5" type="xs:int"/>
            <xs:element minOccurs="0" name="RentalAnalysisUnits_Bedrooms_Unit6" type="xs:int"/>
            <xs:element minOccurs="0" name="RentalAnalysisUnits_Bedrooms_Unit7" type="xs:int"/>
            <xs:element minOccurs="0" name="RentalAnalysisUnits_Bedrooms_Unit8" type="xs:int"/>
            <xs:element minOccurs="0" name="RentalAnalysisUnits_Bedrooms_Unit9" type="xs:int"/>
            <xs:element minOccurs="0" name="RentalAnalysisUnits_Bedrooms_Unit10" type="xs:int"/>
            <xs:element minOccurs="0" name="RentalAnalysisUnits_CustomFieldBitValue1_Unit1" type="xs:boolean"/>
            <xs:element minOccurs="0" name="RentalAnalysisUnits_CustomFieldBitValue1_Unit2" type="xs:boolean"/>
            <xs:element minOccurs="0" name="RentalAnalysisUnits_CustomFieldBitValue1_Unit3" type="xs:boolean"/>
            <xs:element minOccurs="0" name="RentalAnalysisUnits_CustomFieldBitValue1_Unit4" type="xs:boolean"/>
            <xs:element minOccurs="0" name="RentalAnalysisUnits_CustomFieldBitValue1_Unit5" type="xs:boolean"/>
            <xs:element minOccurs="0" name="RentalAnalysisUnits_CustomFieldBitValue1_Unit6" type="xs:boolean"/>
            <xs:element minOccurs="0" name="RentalAnalysisUnits_CustomFieldBitValue1_Unit7" type="xs:boolean"/>
            <xs:element minOccurs="0" name="RentalAnalysisUnits_CustomFieldBitValue1_Unit8" type="xs:boolean"/>
            <xs:element minOccurs="0" name="RentalAnalysisUnits_CustomFieldBitValue1_Unit9" type="xs:boolean"/>
            <xs:element minOccurs="0" name="RentalAnalysisUnits_CustomFieldBitValue1_Unit10" type="xs:boolean"/>
            <xs:element minOccurs="0" name="RentalAnalysisUnits_CustomFieldBitValue2_Unit1" type="xs:boolean"/>
            <xs:element minOccurs="0" name="RentalAnalysisUnits_CustomFieldBitValue2_Unit2" type="xs:boolean"/>
            <xs:element minOccurs="0" name="RentalAnalysisUnits_CustomFieldBitValue2_Unit3" type="xs:boolean"/>
            <xs:element minOccurs="0" name="RentalAnalysisUnits_CustomFieldBitValue2_Unit4" type="xs:boolean"/>
            <xs:element minOccurs="0" name="RentalAnalysisUnits_CustomFieldBitValue2_Unit5" type="xs:boolean"/>
            <xs:element minOccurs="0" name="RentalAnalysisUnits_CustomFieldBitValue2_Unit6" type="xs:boolean"/>
            <xs:element minOccurs="0" name="RentalAnalysisUnits_CustomFieldBitValue2_Unit7" type="xs:boolean"/>
            <xs:element minOccurs="0" name="RentalAnalysisUnits_CustomFieldBitValue2_Unit8" type="xs:boolean"/>
            <xs:element minOccurs="0" name="RentalAnalysisUnits_CustomFieldBitValue2_Unit9" type="xs:boolean"/>
            <xs:element minOccurs="0" name="RentalAnalysisUnits_CustomFieldBitValue2_Unit10" type="xs:boolean"/>
            <xs:element minOccurs="0" name="RentalAnalysisUnits_CustomFieldBitValue3_Unit1" type="xs:boolean"/>
            <xs:element minOccurs="0" name="RentalAnalysisUnits_CustomFieldBitValue3_Unit2" type="xs:boolean"/>
            <xs:element minOccurs="0" name="RentalAnalysisUnits_CustomFieldBitValue3_Unit3" type="xs:boolean"/>
            <xs:element minOccurs="0" name="RentalAnalysisUnits_CustomFieldBitValue3_Unit4" type="xs:boolean"/>
            <xs:element minOccurs="0" name="RentalAnalysisUnits_CustomFieldBitValue3_Unit5" type="xs:boolean"/>
            <xs:element minOccurs="0" name="RentalAnalysisUnits_CustomFieldBitValue3_Unit6" type="xs:boolean"/>
            <xs:element minOccurs="0" name="RentalAnalysisUnits_CustomFieldBitValue3_Unit7" type="xs:boolean"/>
            <xs:element minOccurs="0" name="RentalAnalysisUnits_CustomFieldBitValue3_Unit8" type="xs:boolean"/>
            <xs:element minOccurs="0" name="RentalAnalysisUnits_CustomFieldBitValue3_Unit9" type="xs:boolean"/>
            <xs:element minOccurs="0" name="RentalAnalysisUnits_CustomFieldBitValue3_Unit10" type="xs:boolean"/>
            <xs:element minOccurs="0" name="RentalAnalysisUnits_CustomFieldBitValue4_Unit1" type="xs:boolean"/>
            <xs:element minOccurs="0" name="RentalAnalysisUnits_CustomFieldBitValue4_Unit2" type="xs:boolean"/>
            <xs:element minOccurs="0" name="RentalAnalysisUnits_CustomFieldBitValue4_Unit3" type="xs:boolean"/>
            <xs:element minOccurs="0" name="RentalAnalysisUnits_CustomFieldBitValue4_Unit4" type="xs:boolean"/>
            <xs:element minOccurs="0" name="RentalAnalysisUnits_CustomFieldBitValue4_Unit5" type="xs:boolean"/>
            <xs:element minOccurs="0" name="RentalAnalysisUnits_CustomFieldBitValue4_Unit6" type="xs:boolean"/>
            <xs:element minOccurs="0" name="RentalAnalysisUnits_CustomFieldBitValue4_Unit7" type="xs:boolean"/>
            <xs:element minOccurs="0" name="RentalAnalysisUnits_CustomFieldBitValue4_Unit8" type="xs:boolean"/>
            <xs:element minOccurs="0" name="RentalAnalysisUnits_CustomFieldBitValue4_Unit9" type="xs:boolean"/>
            <xs:element minOccurs="0" name="RentalAnalysisUnits_CustomFieldBitValue4_Unit10" type="xs:boolean"/>
            <xs:element minOccurs="0" name="RentalAnalysisUnits_CustomFieldBitValue5_Unit1" type="xs:boolean"/>
            <xs:element minOccurs="0" name="RentalAnalysisUnits_CustomFieldBitValue5_Unit2" type="xs:boolean"/>
            <xs:element minOccurs="0" name="RentalAnalysisUnits_CustomFieldBitValue5_Unit3" type="xs:boolean"/>
            <xs:element minOccurs="0" name="RentalAnalysisUnits_CustomFieldBitValue5_Unit4" type="xs:boolean"/>
            <xs:element minOccurs="0" name="RentalAnalysisUnits_CustomFieldBitValue5_Unit5" type="xs:boolean"/>
            <xs:element minOccurs="0" name="RentalAnalysisUnits_CustomFieldBitValue5_Unit6" type="xs:boolean"/>
            <xs:element minOccurs="0" name="RentalAnalysisUnits_CustomFieldBitValue5_Unit7" type="xs:boolean"/>
            <xs:element minOccurs="0" name="RentalAnalysisUnits_CustomFieldBitValue5_Unit8" type="xs:boolean"/>
            <xs:element minOccurs="0" name="RentalAnalysisUnits_CustomFieldBitValue5_Unit9" type="xs:boolean"/>
            <xs:element minOccurs="0" name="RentalAnalysisUnits_CustomFieldBitValue5_Unit10" type="xs:boolean"/>
            <xs:element minOccurs="0" name="RentalAnalysisUnits_CustomFieldDateValue1_Unit1" type="xs:date"/>
            <xs:element minOccurs="0" name="RentalAnalysisUnits_CustomFieldDateValue1_Unit2" type="xs:date"/>
            <xs:element minOccurs="0" name="RentalAnalysisUnits_CustomFieldDateValue1_Unit3" type="xs:date"/>
            <xs:element minOccurs="0" name="RentalAnalysisUnits_CustomFieldDateValue1_Unit4" type="xs:date"/>
            <xs:element minOccurs="0" name="RentalAnalysisUnits_CustomFieldDateValue1_Unit5" type="xs:date"/>
            <xs:element minOccurs="0" name="RentalAnalysisUnits_CustomFieldDateValue1_Unit6" type="xs:date"/>
            <xs:element minOccurs="0" name="RentalAnalysisUnits_CustomFieldDateValue1_Unit7" type="xs:date"/>
            <xs:element minOccurs="0" name="RentalAnalysisUnits_CustomFieldDateValue1_Unit8" type="xs:date"/>
            <xs:element minOccurs="0" name="RentalAnalysisUnits_CustomFieldDateValue1_Unit9" type="xs:date"/>
            <xs:element minOccurs="0" name="RentalAnalysisUnits_CustomFieldDateValue1_Unit10" type="xs:date"/>
            <xs:element minOccurs="0" name="RentalAnalysisUnits_CustomFieldDateValue2_Unit1" type="xs:date"/>
            <xs:element minOccurs="0" name="RentalAnalysisUnits_CustomFieldDateValue2_Unit2" type="xs:date"/>
            <xs:element minOccurs="0" name="RentalAnalysisUnits_CustomFieldDateValue2_Unit3" type="xs:date"/>
            <xs:element minOccurs="0" name="RentalAnalysisUnits_CustomFieldDateValue2_Unit4" type="xs:date"/>
            <xs:element minOccurs="0" name="RentalAnalysisUnits_CustomFieldDateValue2_Unit5" type="xs:date"/>
            <xs:element minOccurs="0" name="RentalAnalysisUnits_CustomFieldDateValue2_Unit6" type="xs:date"/>
            <xs:element minOccurs="0" name="RentalAnalysisUnits_CustomFieldDateValue2_Unit7" type="xs:date"/>
            <xs:element minOccurs="0" name="RentalAnalysisUnits_CustomFieldDateValue2_Unit8" type="xs:date"/>
            <xs:element minOccurs="0" name="RentalAnalysisUnits_CustomFieldDateValue2_Unit9" type="xs:date"/>
            <xs:element minOccurs="0" name="RentalAnalysisUnits_CustomFieldDateValue2_Unit10" type="xs:date"/>
            <xs:element minOccurs="0" name="RentalAnalysisUnits_CustomFieldDateValue3_Unit1" type="xs:date"/>
            <xs:element minOccurs="0" name="RentalAnalysisUnits_CustomFieldDateValue3_Unit2" type="xs:date"/>
            <xs:element minOccurs="0" name="RentalAnalysisUnits_CustomFieldDateValue3_Unit3" type="xs:date"/>
            <xs:element minOccurs="0" name="RentalAnalysisUnits_CustomFieldDateValue3_Unit4" type="xs:date"/>
            <xs:element minOccurs="0" name="RentalAnalysisUnits_CustomFieldDateValue3_Unit5" type="xs:date"/>
            <xs:element minOccurs="0" name="RentalAnalysisUnits_CustomFieldDateValue3_Unit6" type="xs:date"/>
            <xs:element minOccurs="0" name="RentalAnalysisUnits_CustomFieldDateValue3_Unit7" type="xs:date"/>
            <xs:element minOccurs="0" name="RentalAnalysisUnits_CustomFieldDateValue3_Unit8" type="xs:date"/>
            <xs:element minOccurs="0" name="RentalAnalysisUnits_CustomFieldDateValue3_Unit9" type="xs:date"/>
            <xs:element minOccurs="0" name="RentalAnalysisUnits_CustomFieldDateValue3_Unit10" type="xs:date"/>
            <xs:element minOccurs="0" name="RentalAnalysisUnits_CustomFieldDateValue4_Unit1" type="xs:date"/>
            <xs:element minOccurs="0" name="RentalAnalysisUnits_CustomFieldDateValue4_Unit2" type="xs:date"/>
            <xs:element minOccurs="0" name="RentalAnalysisUnits_CustomFieldDateValue4_Unit3" type="xs:date"/>
            <xs:element minOccurs="0" name="RentalAnalysisUnits_CustomFieldDateValue4_Unit4" type="xs:date"/>
            <xs:element minOccurs="0" name="RentalAnalysisUnits_CustomFieldDateValue4_Unit5" type="xs:date"/>
            <xs:element minOccurs="0" name="RentalAnalysisUnits_CustomFieldDateValue4_Unit6" type="xs:date"/>
            <xs:element minOccurs="0" name="RentalAnalysisUnits_CustomFieldDateValue4_Unit7" type="xs:date"/>
            <xs:element minOccurs="0" name="RentalAnalysisUnits_CustomFieldDateValue4_Unit8" type="xs:date"/>
            <xs:element minOccurs="0" name="RentalAnalysisUnits_CustomFieldDateValue4_Unit9" type="xs:date"/>
            <xs:element minOccurs="0" name="RentalAnalysisUnits_CustomFieldDateValue4_Unit10" type="xs:date"/>
            <xs:element minOccurs="0" name="RentalAnalysisUnits_CustomFieldDateValue5_Unit1" type="xs:date"/>
            <xs:element minOccurs="0" name="RentalAnalysisUnits_CustomFieldDateValue5_Unit2" type="xs:date"/>
            <xs:element minOccurs="0" name="RentalAnalysisUnits_CustomFieldDateValue5_Unit3" type="xs:date"/>
            <xs:element minOccurs="0" name="RentalAnalysisUnits_CustomFieldDateValue5_Unit4" type="xs:date"/>
            <xs:element minOccurs="0" name="RentalAnalysisUnits_CustomFieldDateValue5_Unit5" type="xs:date"/>
            <xs:element minOccurs="0" name="RentalAnalysisUnits_CustomFieldDateValue5_Unit6" type="xs:date"/>
            <xs:element minOccurs="0" name="RentalAnalysisUnits_CustomFieldDateValue5_Unit7" type="xs:date"/>
            <xs:element minOccurs="0" name="RentalAnalysisUnits_CustomFieldDateValue5_Unit8" type="xs:date"/>
            <xs:element minOccurs="0" name="RentalAnalysisUnits_CustomFieldDateValue5_Unit9" type="xs:date"/>
            <xs:element minOccurs="0" name="RentalAnalysisUnits_CustomFieldDateValue5_Unit10" type="xs:date"/>
            <xs:element minOccurs="0" name="RentalAnalysisUnits_CustomFieldDecimalValue1_Unit1" type="xs:decimal"/>
            <xs:element minOccurs="0" name="RentalAnalysisUnits_CustomFieldDecimalValue1_Unit2" type="xs:decimal"/>
            <xs:element minOccurs="0" name="RentalAnalysisUnits_CustomFieldDecimalValue1_Unit3" type="xs:decimal"/>
            <xs:element minOccurs="0" name="RentalAnalysisUnits_CustomFieldDecimalValue1_Unit4" type="xs:decimal"/>
            <xs:element minOccurs="0" name="RentalAnalysisUnits_CustomFieldDecimalValue1_Unit5" type="xs:decimal"/>
            <xs:element minOccurs="0" name="RentalAnalysisUnits_CustomFieldDecimalValue1_Unit6" type="xs:decimal"/>
            <xs:element minOccurs="0" name="RentalAnalysisUnits_CustomFieldDecimalValue1_Unit7" type="xs:decimal"/>
            <xs:element minOccurs="0" name="RentalAnalysisUnits_CustomFieldDecimalValue1_Unit8" type="xs:decimal"/>
            <xs:element minOccurs="0" name="RentalAnalysisUnits_CustomFieldDecimalValue1_Unit9" type="xs:decimal"/>
            <xs:element minOccurs="0" name="RentalAnalysisUnits_CustomFieldDecimalValue1_Unit10" type="xs:decimal"/>
            <xs:element minOccurs="0" name="RentalAnalysisUnits_CustomFieldDecimalValue2_Unit1" type="xs:decimal"/>
            <xs:element minOccurs="0" name="RentalAnalysisUnits_CustomFieldDecimalValue2_Unit2" type="xs:decimal"/>
            <xs:element minOccurs="0" name="RentalAnalysisUnits_CustomFieldDecimalValue2_Unit3" type="xs:decimal"/>
            <xs:element minOccurs="0" name="RentalAnalysisUnits_CustomFieldDecimalValue2_Unit4" type="xs:decimal"/>
            <xs:element minOccurs="0" name="RentalAnalysisUnits_CustomFieldDecimalValue2_Unit5" type="xs:decimal"/>
            <xs:element minOccurs="0" name="RentalAnalysisUnits_CustomFieldDecimalValue2_Unit6" type="xs:decimal"/>
            <xs:element minOccurs="0" name="RentalAnalysisUnits_CustomFieldDecimalValue2_Unit7" type="xs:decimal"/>
            <xs:element minOccurs="0" name="RentalAnalysisUnits_CustomFieldDecimalValue2_Unit8" type="xs:decimal"/>
            <xs:element minOccurs="0" name="RentalAnalysisUnits_CustomFieldDecimalValue2_Unit9" type="xs:decimal"/>
            <xs:element minOccurs="0" name="RentalAnalysisUnits_CustomFieldDecimalValue2_Unit10" type="xs:decimal"/>
            <xs:element minOccurs="0" name="RentalAnalysisUnits_CustomFieldDecimalValue3_Unit1" type="xs:decimal"/>
            <xs:element minOccurs="0" name="RentalAnalysisUnits_CustomFieldDecimalValue3_Unit2" type="xs:decimal"/>
            <xs:element minOccurs="0" name="RentalAnalysisUnits_CustomFieldDecimalValue3_Unit3" type="xs:decimal"/>
            <xs:element minOccurs="0" name="RentalAnalysisUnits_CustomFieldDecimalValue3_Unit4" type="xs:decimal"/>
            <xs:element minOccurs="0" name="RentalAnalysisUnits_CustomFieldDecimalValue3_Unit5" type="xs:decimal"/>
            <xs:element minOccurs="0" name="RentalAnalysisUnits_CustomFieldDecimalValue3_Unit6" type="xs:decimal"/>
            <xs:element minOccurs="0" name="RentalAnalysisUnits_CustomFieldDecimalValue3_Unit7" type="xs:decimal"/>
            <xs:element minOccurs="0" name="RentalAnalysisUnits_CustomFieldDecimalValue3_Unit8" type="xs:decimal"/>
            <xs:element minOccurs="0" name="RentalAnalysisUnits_CustomFieldDecimalValue3_Unit9" type="xs:decimal"/>
            <xs:element minOccurs="0" name="RentalAnalysisUnits_CustomFieldDecimalValue3_Unit10" type="xs:decimal"/>
            <xs:element minOccurs="0" name="RentalAnalysisUnits_CustomFieldDecimalValue4_Unit1" type="xs:decimal"/>
            <xs:element minOccurs="0" name="RentalAnalysisUnits_CustomFieldDecimalValue4_Unit2" type="xs:decimal"/>
            <xs:element minOccurs="0" name="RentalAnalysisUnits_CustomFieldDecimalValue4_Unit3" type="xs:decimal"/>
            <xs:element minOccurs="0" name="RentalAnalysisUnits_CustomFieldDecimalValue4_Unit4" type="xs:decimal"/>
            <xs:element minOccurs="0" name="RentalAnalysisUnits_CustomFieldDecimalValue4_Unit5" type="xs:decimal"/>
            <xs:element minOccurs="0" name="RentalAnalysisUnits_CustomFieldDecimalValue4_Unit6" type="xs:decimal"/>
            <xs:element minOccurs="0" name="RentalAnalysisUnits_CustomFieldDecimalValue4_Unit7" type="xs:decimal"/>
            <xs:element minOccurs="0" name="RentalAnalysisUnits_CustomFieldDecimalValue4_Unit8" type="xs:decimal"/>
            <xs:element minOccurs="0" name="RentalAnalysisUnits_CustomFieldDecimalValue4_Unit9" type="xs:decimal"/>
            <xs:element minOccurs="0" name="RentalAnalysisUnits_CustomFieldDecimalValue4_Unit10" type="xs:decimal"/>
            <xs:element minOccurs="0" name="RentalAnalysisUnits_CustomFieldDecimalValue5_Unit1" type="xs:decimal"/>
            <xs:element minOccurs="0" name="RentalAnalysisUnits_CustomFieldDecimalValue5_Unit2" type="xs:decimal"/>
            <xs:element minOccurs="0" name="RentalAnalysisUnits_CustomFieldDecimalValue5_Unit3" type="xs:decimal"/>
            <xs:element minOccurs="0" name="RentalAnalysisUnits_CustomFieldDecimalValue5_Unit4" type="xs:decimal"/>
            <xs:element minOccurs="0" name="RentalAnalysisUnits_CustomFieldDecimalValue5_Unit5" type="xs:decimal"/>
            <xs:element minOccurs="0" name="RentalAnalysisUnits_CustomFieldDecimalValue5_Unit6" type="xs:decimal"/>
            <xs:element minOccurs="0" name="RentalAnalysisUnits_CustomFieldDecimalValue5_Unit7" type="xs:decimal"/>
            <xs:element minOccurs="0" name="RentalAnalysisUnits_CustomFieldDecimalValue5_Unit8" type="xs:decimal"/>
            <xs:element minOccurs="0" name="RentalAnalysisUnits_CustomFieldDecimalValue5_Unit9" type="xs:decimal"/>
            <xs:element minOccurs="0" name="RentalAnalysisUnits_CustomFieldDecimalValue5_Unit10" type="xs:decimal"/>
            <xs:element minOccurs="0" name="RentalAnalysisUnits_CustomFieldNumericValue1_Unit1" type="xs:decimal"/>
            <xs:element minOccurs="0" name="RentalAnalysisUnits_CustomFieldNumericValue1_Unit2" type="xs:decimal"/>
            <xs:element minOccurs="0" name="RentalAnalysisUnits_CustomFieldNumericValue1_Unit3" type="xs:decimal"/>
            <xs:element minOccurs="0" name="RentalAnalysisUnits_CustomFieldNumericValue1_Unit4" type="xs:decimal"/>
            <xs:element minOccurs="0" name="RentalAnalysisUnits_CustomFieldNumericValue1_Unit5" type="xs:decimal"/>
            <xs:element minOccurs="0" name="RentalAnalysisUnits_CustomFieldNumericValue1_Unit6" type="xs:decimal"/>
            <xs:element minOccurs="0" name="RentalAnalysisUnits_CustomFieldNumericValue1_Unit7" type="xs:decimal"/>
            <xs:element minOccurs="0" name="RentalAnalysisUnits_CustomFieldNumericValue1_Unit8" type="xs:decimal"/>
            <xs:element minOccurs="0" name="RentalAnalysisUnits_CustomFieldNumericValue1_Unit9" type="xs:decimal"/>
            <xs:element minOccurs="0" name="RentalAnalysisUnits_CustomFieldNumericValue1_Unit10" type="xs:decimal"/>
            <xs:element minOccurs="0" name="RentalAnalysisUnits_CustomFieldNumericValue2_Unit1" type="xs:decimal"/>
            <xs:element minOccurs="0" name="RentalAnalysisUnits_CustomFieldNumericValue2_Unit2" type="xs:decimal"/>
            <xs:element minOccurs="0" name="RentalAnalysisUnits_CustomFieldNumericValue2_Unit3" type="xs:decimal"/>
            <xs:element minOccurs="0" name="RentalAnalysisUnits_CustomFieldNumericValue2_Unit4" type="xs:decimal"/>
            <xs:element minOccurs="0" name="RentalAnalysisUnits_CustomFieldNumericValue2_Unit5" type="xs:decimal"/>
            <xs:element minOccurs="0" name="RentalAnalysisUnits_CustomFieldNumericValue2_Unit6" type="xs:decimal"/>
            <xs:element minOccurs="0" name="RentalAnalysisUnits_CustomFieldNumericValue2_Unit7" type="xs:decimal"/>
            <xs:element minOccurs="0" name="RentalAnalysisUnits_CustomFieldNumericValue2_Unit8" type="xs:decimal"/>
            <xs:element minOccurs="0" name="RentalAnalysisUnits_CustomFieldNumericValue2_Unit9" type="xs:decimal"/>
            <xs:element minOccurs="0" name="RentalAnalysisUnits_CustomFieldNumericValue2_Unit10" type="xs:decimal"/>
            <xs:element minOccurs="0" name="RentalAnalysisUnits_CustomFieldNumericValue3_Unit1" type="xs:decimal"/>
            <xs:element minOccurs="0" name="RentalAnalysisUnits_CustomFieldNumericValue3_Unit2" type="xs:decimal"/>
            <xs:element minOccurs="0" name="RentalAnalysisUnits_CustomFieldNumericValue3_Unit3" type="xs:decimal"/>
            <xs:element minOccurs="0" name="RentalAnalysisUnits_CustomFieldNumericValue3_Unit4" type="xs:decimal"/>
            <xs:element minOccurs="0" name="RentalAnalysisUnits_CustomFieldNumericValue3_Unit5" type="xs:decimal"/>
            <xs:element minOccurs="0" name="RentalAnalysisUnits_CustomFieldNumericValue3_Unit6" type="xs:decimal"/>
            <xs:element minOccurs="0" name="RentalAnalysisUnits_CustomFieldNumericValue3_Unit7" type="xs:decimal"/>
            <xs:element minOccurs="0" name="RentalAnalysisUnits_CustomFieldNumericValue3_Unit8" type="xs:decimal"/>
            <xs:element minOccurs="0" name="RentalAnalysisUnits_CustomFieldNumericValue3_Unit9" type="xs:decimal"/>
            <xs:element minOccurs="0" name="RentalAnalysisUnits_CustomFieldNumericValue3_Unit10" type="xs:decimal"/>
            <xs:element minOccurs="0" name="RentalAnalysisUnits_CustomFieldNumericValue4_Unit1" type="xs:decimal"/>
            <xs:element minOccurs="0" name="RentalAnalysisUnits_CustomFieldNumericValue4_Unit2" type="xs:decimal"/>
            <xs:element minOccurs="0" name="RentalAnalysisUnits_CustomFieldNumericValue4_Unit3" type="xs:decimal"/>
            <xs:element minOccurs="0" name="RentalAnalysisUnits_CustomFieldNumericValue4_Unit4" type="xs:decimal"/>
            <xs:element minOccurs="0" name="RentalAnalysisUnits_CustomFieldNumericValue4_Unit5" type="xs:decimal"/>
            <xs:element minOccurs="0" name="RentalAnalysisUnits_CustomFieldNumericValue4_Unit6" type="xs:decimal"/>
            <xs:element minOccurs="0" name="RentalAnalysisUnits_CustomFieldNumericValue4_Unit7" type="xs:decimal"/>
            <xs:element minOccurs="0" name="RentalAnalysisUnits_CustomFieldNumericValue4_Unit8" type="xs:decimal"/>
            <xs:element minOccurs="0" name="RentalAnalysisUnits_CustomFieldNumericValue4_Unit9" type="xs:decimal"/>
            <xs:element minOccurs="0" name="RentalAnalysisUnits_CustomFieldNumericValue4_Unit10" type="xs:decimal"/>
            <xs:element minOccurs="0" name="RentalAnalysisUnits_CustomFieldNumericValue5_Unit1" type="xs:decimal"/>
            <xs:element minOccurs="0" name="RentalAnalysisUnits_CustomFieldNumericValue5_Unit2" type="xs:decimal"/>
            <xs:element minOccurs="0" name="RentalAnalysisUnits_CustomFieldNumericValue5_Unit3" type="xs:decimal"/>
            <xs:element minOccurs="0" name="RentalAnalysisUnits_CustomFieldNumericValue5_Unit4" type="xs:decimal"/>
            <xs:element minOccurs="0" name="RentalAnalysisUnits_CustomFieldNumericValue5_Unit5" type="xs:decimal"/>
            <xs:element minOccurs="0" name="RentalAnalysisUnits_CustomFieldNumericValue5_Unit6" type="xs:decimal"/>
            <xs:element minOccurs="0" name="RentalAnalysisUnits_CustomFieldNumericValue5_Unit7" type="xs:decimal"/>
            <xs:element minOccurs="0" name="RentalAnalysisUnits_CustomFieldNumericValue5_Unit8" type="xs:decimal"/>
            <xs:element minOccurs="0" name="RentalAnalysisUnits_CustomFieldNumericValue5_Unit9" type="xs:decimal"/>
            <xs:element minOccurs="0" name="RentalAnalysisUnits_CustomFieldNumericValue5_Unit10" type="xs:decimal"/>
            <xs:element minOccurs="0" name="RentalAnalysisUnits_CustomFieldTextValue1_Unit1" type="xs:string"/>
            <xs:element minOccurs="0" name="RentalAnalysisUnits_CustomFieldTextValue1_Unit2" type="xs:string"/>
            <xs:element minOccurs="0" name="RentalAnalysisUnits_CustomFieldTextValue1_Unit3" type="xs:string"/>
            <xs:element minOccurs="0" name="RentalAnalysisUnits_CustomFieldTextValue1_Unit4" type="xs:string"/>
            <xs:element minOccurs="0" name="RentalAnalysisUnits_CustomFieldTextValue1_Unit5" type="xs:string"/>
            <xs:element minOccurs="0" name="RentalAnalysisUnits_CustomFieldTextValue1_Unit6" type="xs:string"/>
            <xs:element minOccurs="0" name="RentalAnalysisUnits_CustomFieldTextValue1_Unit7" type="xs:string"/>
            <xs:element minOccurs="0" name="RentalAnalysisUnits_CustomFieldTextValue1_Unit8" type="xs:string"/>
            <xs:element minOccurs="0" name="RentalAnalysisUnits_CustomFieldTextValue1_Unit9" type="xs:string"/>
            <xs:element minOccurs="0" name="RentalAnalysisUnits_CustomFieldTextValue1_Unit10" type="xs:string"/>
            <xs:element minOccurs="0" name="RentalAnalysisUnits_CustomFieldTextValue10_Unit1" type="xs:string"/>
            <xs:element minOccurs="0" name="RentalAnalysisUnits_CustomFieldTextValue10_Unit2" type="xs:string"/>
            <xs:element minOccurs="0" name="RentalAnalysisUnits_CustomFieldTextValue10_Unit3" type="xs:string"/>
            <xs:element minOccurs="0" name="RentalAnalysisUnits_CustomFieldTextValue10_Unit4" type="xs:string"/>
            <xs:element minOccurs="0" name="RentalAnalysisUnits_CustomFieldTextValue10_Unit5" type="xs:string"/>
            <xs:element minOccurs="0" name="RentalAnalysisUnits_CustomFieldTextValue10_Unit6" type="xs:string"/>
            <xs:element minOccurs="0" name="RentalAnalysisUnits_CustomFieldTextValue10_Unit7" type="xs:string"/>
            <xs:element minOccurs="0" name="RentalAnalysisUnits_CustomFieldTextValue10_Unit8" type="xs:string"/>
            <xs:element minOccurs="0" name="RentalAnalysisUnits_CustomFieldTextValue10_Unit9" type="xs:string"/>
            <xs:element minOccurs="0" name="RentalAnalysisUnits_CustomFieldTextValue10_Unit10" type="xs:string"/>
            <xs:element minOccurs="0" name="RentalAnalysisUnits_CustomFieldTextValue11_Unit1" type="xs:string"/>
            <xs:element minOccurs="0" name="RentalAnalysisUnits_CustomFieldTextValue11_Unit2" type="xs:string"/>
            <xs:element minOccurs="0" name="RentalAnalysisUnits_CustomFieldTextValue11_Unit3" type="xs:string"/>
            <xs:element minOccurs="0" name="RentalAnalysisUnits_CustomFieldTextValue11_Unit4" type="xs:string"/>
            <xs:element minOccurs="0" name="RentalAnalysisUnits_CustomFieldTextValue11_Unit5" type="xs:string"/>
            <xs:element minOccurs="0" name="RentalAnalysisUnits_CustomFieldTextValue11_Unit6" type="xs:string"/>
            <xs:element minOccurs="0" name="RentalAnalysisUnits_CustomFieldTextValue11_Unit7" type="xs:string"/>
            <xs:element minOccurs="0" name="RentalAnalysisUnits_CustomFieldTextValue11_Unit8" type="xs:string"/>
            <xs:element minOccurs="0" name="RentalAnalysisUnits_CustomFieldTextValue11_Unit9" type="xs:string"/>
            <xs:element minOccurs="0" name="RentalAnalysisUnits_CustomFieldTextValue11_Unit10" type="xs:string"/>
            <xs:element minOccurs="0" name="RentalAnalysisUnits_CustomFieldTextValue12_Unit1" type="xs:string"/>
            <xs:element minOccurs="0" name="RentalAnalysisUnits_CustomFieldTextValue12_Unit2" type="xs:string"/>
            <xs:element minOccurs="0" name="RentalAnalysisUnits_CustomFieldTextValue12_Unit3" type="xs:string"/>
            <xs:element minOccurs="0" name="RentalAnalysisUnits_CustomFieldTextValue12_Unit4" type="xs:string"/>
            <xs:element minOccurs="0" name="RentalAnalysisUnits_CustomFieldTextValue12_Unit5" type="xs:string"/>
            <xs:element minOccurs="0" name="RentalAnalysisUnits_CustomFieldTextValue12_Unit6" type="xs:string"/>
            <xs:element minOccurs="0" name="RentalAnalysisUnits_CustomFieldTextValue12_Unit7" type="xs:string"/>
            <xs:element minOccurs="0" name="RentalAnalysisUnits_CustomFieldTextValue12_Unit8" type="xs:string"/>
            <xs:element minOccurs="0" name="RentalAnalysisUnits_CustomFieldTextValue12_Unit9" type="xs:string"/>
            <xs:element minOccurs="0" name="RentalAnalysisUnits_CustomFieldTextValue12_Unit10" type="xs:string"/>
            <xs:element minOccurs="0" name="RentalAnalysisUnits_CustomFieldTextValue13_Unit1" type="xs:string"/>
            <xs:element minOccurs="0" name="RentalAnalysisUnits_CustomFieldTextValue13_Unit2" type="xs:string"/>
            <xs:element minOccurs="0" name="RentalAnalysisUnits_CustomFieldTextValue13_Unit3" type="xs:string"/>
            <xs:element minOccurs="0" name="RentalAnalysisUnits_CustomFieldTextValue13_Unit4" type="xs:string"/>
            <xs:element minOccurs="0" name="RentalAnalysisUnits_CustomFieldTextValue13_Unit5" type="xs:string"/>
            <xs:element minOccurs="0" name="RentalAnalysisUnits_CustomFieldTextValue13_Unit6" type="xs:string"/>
            <xs:element minOccurs="0" name="RentalAnalysisUnits_CustomFieldTextValue13_Unit7" type="xs:string"/>
            <xs:element minOccurs="0" name="RentalAnalysisUnits_CustomFieldTextValue13_Unit8" type="xs:string"/>
            <xs:element minOccurs="0" name="RentalAnalysisUnits_CustomFieldTextValue13_Unit9" type="xs:string"/>
            <xs:element minOccurs="0" name="RentalAnalysisUnits_CustomFieldTextValue13_Unit10" type="xs:string"/>
            <xs:element minOccurs="0" name="RentalAnalysisUnits_CustomFieldTextValue14_Unit1" type="xs:string"/>
            <xs:element minOccurs="0" name="RentalAnalysisUnits_CustomFieldTextValue14_Unit2" type="xs:string"/>
            <xs:element minOccurs="0" name="RentalAnalysisUnits_CustomFieldTextValue14_Unit3" type="xs:string"/>
            <xs:element minOccurs="0" name="RentalAnalysisUnits_CustomFieldTextValue14_Unit4" type="xs:string"/>
            <xs:element minOccurs="0" name="RentalAnalysisUnits_CustomFieldTextValue14_Unit5" type="xs:string"/>
            <xs:element minOccurs="0" name="RentalAnalysisUnits_CustomFieldTextValue14_Unit6" type="xs:string"/>
            <xs:element minOccurs="0" name="RentalAnalysisUnits_CustomFieldTextValue14_Unit7" type="xs:string"/>
            <xs:element minOccurs="0" name="RentalAnalysisUnits_CustomFieldTextValue14_Unit8" type="xs:string"/>
            <xs:element minOccurs="0" name="RentalAnalysisUnits_CustomFieldTextValue14_Unit9" type="xs:string"/>
            <xs:element minOccurs="0" name="RentalAnalysisUnits_CustomFieldTextValue14_Unit10" type="xs:string"/>
            <xs:element minOccurs="0" name="RentalAnalysisUnits_CustomFieldTextValue15_Unit1" type="xs:string"/>
            <xs:element minOccurs="0" name="RentalAnalysisUnits_CustomFieldTextValue15_Unit2" type="xs:string"/>
            <xs:element minOccurs="0" name="RentalAnalysisUnits_CustomFieldTextValue15_Unit3" type="xs:string"/>
            <xs:element minOccurs="0" name="RentalAnalysisUnits_CustomFieldTextValue15_Unit4" type="xs:string"/>
            <xs:element minOccurs="0" name="RentalAnalysisUnits_CustomFieldTextValue15_Unit5" type="xs:string"/>
            <xs:element minOccurs="0" name="RentalAnalysisUnits_CustomFieldTextValue15_Unit6" type="xs:string"/>
            <xs:element minOccurs="0" name="RentalAnalysisUnits_CustomFieldTextValue15_Unit7" type="xs:string"/>
            <xs:element minOccurs="0" name="RentalAnalysisUnits_CustomFieldTextValue15_Unit8" type="xs:string"/>
            <xs:element minOccurs="0" name="RentalAnalysisUnits_CustomFieldTextValue15_Unit9" type="xs:string"/>
            <xs:element minOccurs="0" name="RentalAnalysisUnits_CustomFieldTextValue15_Unit10" type="xs:string"/>
            <xs:element minOccurs="0" name="RentalAnalysisUnits_CustomFieldTextValue2_Unit1" type="xs:string"/>
            <xs:element minOccurs="0" name="RentalAnalysisUnits_CustomFieldTextValue2_Unit2" type="xs:string"/>
            <xs:element minOccurs="0" name="RentalAnalysisUnits_CustomFieldTextValue2_Unit3" type="xs:string"/>
            <xs:element minOccurs="0" name="RentalAnalysisUnits_CustomFieldTextValue2_Unit4" type="xs:string"/>
            <xs:element minOccurs="0" name="RentalAnalysisUnits_CustomFieldTextValue2_Unit5" type="xs:string"/>
            <xs:element minOccurs="0" name="RentalAnalysisUnits_CustomFieldTextValue2_Unit6" type="xs:string"/>
            <xs:element minOccurs="0" name="RentalAnalysisUnits_CustomFieldTextValue2_Unit7" type="xs:string"/>
            <xs:element minOccurs="0" name="RentalAnalysisUnits_CustomFieldTextValue2_Unit8" type="xs:string"/>
            <xs:element minOccurs="0" name="RentalAnalysisUnits_CustomFieldTextValue2_Unit9" type="xs:string"/>
            <xs:element minOccurs="0" name="RentalAnalysisUnits_CustomFieldTextValue2_Unit10" type="xs:string"/>
            <xs:element minOccurs="0" name="RentalAnalysisUnits_CustomFieldTextValue3_Unit1" type="xs:string"/>
            <xs:element minOccurs="0" name="RentalAnalysisUnits_CustomFieldTextValue3_Unit2" type="xs:string"/>
            <xs:element minOccurs="0" name="RentalAnalysisUnits_CustomFieldTextValue3_Unit3" type="xs:string"/>
            <xs:element minOccurs="0" name="RentalAnalysisUnits_CustomFieldTextValue3_Unit4" type="xs:string"/>
            <xs:element minOccurs="0" name="RentalAnalysisUnits_CustomFieldTextValue3_Unit5" type="xs:string"/>
            <xs:element minOccurs="0" name="RentalAnalysisUnits_CustomFieldTextValue3_Unit6" type="xs:string"/>
            <xs:element minOccurs="0" name="RentalAnalysisUnits_CustomFieldTextValue3_Unit7" type="xs:string"/>
            <xs:element minOccurs="0" name="RentalAnalysisUnits_CustomFieldTextValue3_Unit8" type="xs:string"/>
            <xs:element minOccurs="0" name="RentalAnalysisUnits_CustomFieldTextValue3_Unit9" type="xs:string"/>
            <xs:element minOccurs="0" name="RentalAnalysisUnits_CustomFieldTextValue3_Unit10" type="xs:string"/>
            <xs:element minOccurs="0" name="RentalAnalysisUnits_CustomFieldTextValue4_Unit1" type="xs:string"/>
            <xs:element minOccurs="0" name="RentalAnalysisUnits_CustomFieldTextValue4_Unit2" type="xs:string"/>
            <xs:element minOccurs="0" name="RentalAnalysisUnits_CustomFieldTextValue4_Unit3" type="xs:string"/>
            <xs:element minOccurs="0" name="RentalAnalysisUnits_CustomFieldTextValue4_Unit4" type="xs:string"/>
            <xs:element minOccurs="0" name="RentalAnalysisUnits_CustomFieldTextValue4_Unit5" type="xs:string"/>
            <xs:element minOccurs="0" name="RentalAnalysisUnits_CustomFieldTextValue4_Unit6" type="xs:string"/>
            <xs:element minOccurs="0" name="RentalAnalysisUnits_CustomFieldTextValue4_Unit7" type="xs:string"/>
            <xs:element minOccurs="0" name="RentalAnalysisUnits_CustomFieldTextValue4_Unit8" type="xs:string"/>
            <xs:element minOccurs="0" name="RentalAnalysisUnits_CustomFieldTextValue4_Unit9" type="xs:string"/>
            <xs:element minOccurs="0" name="RentalAnalysisUnits_CustomFieldTextValue4_Unit10" type="xs:string"/>
            <xs:element minOccurs="0" name="RentalAnalysisUnits_CustomFieldTextValue5_Unit1" type="xs:string"/>
            <xs:element minOccurs="0" name="RentalAnalysisUnits_CustomFieldTextValue5_Unit2" type="xs:string"/>
            <xs:element minOccurs="0" name="RentalAnalysisUnits_CustomFieldTextValue5_Unit3" type="xs:string"/>
            <xs:element minOccurs="0" name="RentalAnalysisUnits_CustomFieldTextValue5_Unit4" type="xs:string"/>
            <xs:element minOccurs="0" name="RentalAnalysisUnits_CustomFieldTextValue5_Unit5" type="xs:string"/>
            <xs:element minOccurs="0" name="RentalAnalysisUnits_CustomFieldTextValue5_Unit6" type="xs:string"/>
            <xs:element minOccurs="0" name="RentalAnalysisUnits_CustomFieldTextValue5_Unit7" type="xs:string"/>
            <xs:element minOccurs="0" name="RentalAnalysisUnits_CustomFieldTextValue5_Unit8" type="xs:string"/>
            <xs:element minOccurs="0" name="RentalAnalysisUnits_CustomFieldTextValue5_Unit9" type="xs:string"/>
            <xs:element minOccurs="0" name="RentalAnalysisUnits_CustomFieldTextValue5_Unit10" type="xs:string"/>
            <xs:element minOccurs="0" name="RentalAnalysisUnits_CustomFieldTextValue6_Unit1" type="xs:string"/>
            <xs:element minOccurs="0" name="RentalAnalysisUnits_CustomFieldTextValue6_Unit2" type="xs:string"/>
            <xs:element minOccurs="0" name="RentalAnalysisUnits_CustomFieldTextValue6_Unit3" type="xs:string"/>
            <xs:element minOccurs="0" name="RentalAnalysisUnits_CustomFieldTextValue6_Unit4" type="xs:string"/>
            <xs:element minOccurs="0" name="RentalAnalysisUnits_CustomFieldTextValue6_Unit5" type="xs:string"/>
            <xs:element minOccurs="0" name="RentalAnalysisUnits_CustomFieldTextValue6_Unit6" type="xs:string"/>
            <xs:element minOccurs="0" name="RentalAnalysisUnits_CustomFieldTextValue6_Unit7" type="xs:string"/>
            <xs:element minOccurs="0" name="RentalAnalysisUnits_CustomFieldTextValue6_Unit8" type="xs:string"/>
            <xs:element minOccurs="0" name="RentalAnalysisUnits_CustomFieldTextValue6_Unit9" type="xs:string"/>
            <xs:element minOccurs="0" name="RentalAnalysisUnits_CustomFieldTextValue6_Unit10" type="xs:string"/>
            <xs:element minOccurs="0" name="RentalAnalysisUnits_CustomFieldTextValue7_Unit1" type="xs:string"/>
            <xs:element minOccurs="0" name="RentalAnalysisUnits_CustomFieldTextValue7_Unit2" type="xs:string"/>
            <xs:element minOccurs="0" name="RentalAnalysisUnits_CustomFieldTextValue7_Unit3" type="xs:string"/>
            <xs:element minOccurs="0" name="RentalAnalysisUnits_CustomFieldTextValue7_Unit4" type="xs:string"/>
            <xs:element minOccurs="0" name="RentalAnalysisUnits_CustomFieldTextValue7_Unit5" type="xs:string"/>
            <xs:element minOccurs="0" name="RentalAnalysisUnits_CustomFieldTextValue7_Unit6" type="xs:string"/>
            <xs:element minOccurs="0" name="RentalAnalysisUnits_CustomFieldTextValue7_Unit7" type="xs:string"/>
            <xs:element minOccurs="0" name="RentalAnalysisUnits_CustomFieldTextValue7_Unit8" type="xs:string"/>
            <xs:element minOccurs="0" name="RentalAnalysisUnits_CustomFieldTextValue7_Unit9" type="xs:string"/>
            <xs:element minOccurs="0" name="RentalAnalysisUnits_CustomFieldTextValue7_Unit10" type="xs:string"/>
            <xs:element minOccurs="0" name="RentalAnalysisUnits_CustomFieldTextValue8_Unit1" type="xs:string"/>
            <xs:element minOccurs="0" name="RentalAnalysisUnits_CustomFieldTextValue8_Unit2" type="xs:string"/>
            <xs:element minOccurs="0" name="RentalAnalysisUnits_CustomFieldTextValue8_Unit3" type="xs:string"/>
            <xs:element minOccurs="0" name="RentalAnalysisUnits_CustomFieldTextValue8_Unit4" type="xs:string"/>
            <xs:element minOccurs="0" name="RentalAnalysisUnits_CustomFieldTextValue8_Unit5" type="xs:string"/>
            <xs:element minOccurs="0" name="RentalAnalysisUnits_CustomFieldTextValue8_Unit6" type="xs:string"/>
            <xs:element minOccurs="0" name="RentalAnalysisUnits_CustomFieldTextValue8_Unit7" type="xs:string"/>
            <xs:element minOccurs="0" name="RentalAnalysisUnits_CustomFieldTextValue8_Unit8" type="xs:string"/>
            <xs:element minOccurs="0" name="RentalAnalysisUnits_CustomFieldTextValue8_Unit9" type="xs:string"/>
            <xs:element minOccurs="0" name="RentalAnalysisUnits_CustomFieldTextValue8_Unit10" type="xs:string"/>
            <xs:element minOccurs="0" name="RentalAnalysisUnits_CustomFieldTextValue9_Unit1" type="xs:string"/>
            <xs:element minOccurs="0" name="RentalAnalysisUnits_CustomFieldTextValue9_Unit2" type="xs:string"/>
            <xs:element minOccurs="0" name="RentalAnalysisUnits_CustomFieldTextValue9_Unit3" type="xs:string"/>
            <xs:element minOccurs="0" name="RentalAnalysisUnits_CustomFieldTextValue9_Unit4" type="xs:string"/>
            <xs:element minOccurs="0" name="RentalAnalysisUnits_CustomFieldTextValue9_Unit5" type="xs:string"/>
            <xs:element minOccurs="0" name="RentalAnalysisUnits_CustomFieldTextValue9_Unit6" type="xs:string"/>
            <xs:element minOccurs="0" name="RentalAnalysisUnits_CustomFieldTextValue9_Unit7" type="xs:string"/>
            <xs:element minOccurs="0" name="RentalAnalysisUnits_CustomFieldTextValue9_Unit8" type="xs:string"/>
            <xs:element minOccurs="0" name="RentalAnalysisUnits_CustomFieldTextValue9_Unit9" type="xs:string"/>
            <xs:element minOccurs="0" name="RentalAnalysisUnits_CustomFieldTextValue9_Unit10" type="xs:string"/>
            <xs:element minOccurs="0" name="RentalAnalysisUnits_GrossRent_Unit1" type="xs:decimal"/>
            <xs:element minOccurs="0" name="RentalAnalysisUnits_GrossRent_Unit2" type="xs:decimal"/>
            <xs:element minOccurs="0" name="RentalAnalysisUnits_GrossRent_Unit3" type="xs:decimal"/>
            <xs:element minOccurs="0" name="RentalAnalysisUnits_GrossRent_Unit4" type="xs:decimal"/>
            <xs:element minOccurs="0" name="RentalAnalysisUnits_GrossRent_Unit5" type="xs:decimal"/>
            <xs:element minOccurs="0" name="RentalAnalysisUnits_GrossRent_Unit6" type="xs:decimal"/>
            <xs:element minOccurs="0" name="RentalAnalysisUnits_GrossRent_Unit7" type="xs:decimal"/>
            <xs:element minOccurs="0" name="RentalAnalysisUnits_GrossRent_Unit8" type="xs:decimal"/>
            <xs:element minOccurs="0" name="RentalAnalysisUnits_GrossRent_Unit9" type="xs:decimal"/>
            <xs:element minOccurs="0" name="RentalAnalysisUnits_GrossRent_Unit10" type="xs:decimal"/>
            <xs:element minOccurs="0" name="RentalAnalysisUnits_MaximumAllowableRent_Unit1" type="xs:decimal"/>
            <xs:element minOccurs="0" name="RentalAnalysisUnits_MaximumAllowableRent_Unit2" type="xs:decimal"/>
            <xs:element minOccurs="0" name="RentalAnalysisUnits_MaximumAllowableRent_Unit3" type="xs:decimal"/>
            <xs:element minOccurs="0" name="RentalAnalysisUnits_MaximumAllowableRent_Unit4" type="xs:decimal"/>
            <xs:element minOccurs="0" name="RentalAnalysisUnits_MaximumAllowableRent_Unit5" type="xs:decimal"/>
            <xs:element minOccurs="0" name="RentalAnalysisUnits_MaximumAllowableRent_Unit6" type="xs:decimal"/>
            <xs:element minOccurs="0" name="RentalAnalysisUnits_MaximumAllowableRent_Unit7" type="xs:decimal"/>
            <xs:element minOccurs="0" name="RentalAnalysisUnits_MaximumAllowableRent_Unit8" type="xs:decimal"/>
            <xs:element minOccurs="0" name="RentalAnalysisUnits_MaximumAllowableRent_Unit9" type="xs:decimal"/>
            <xs:element minOccurs="0" name="RentalAnalysisUnits_MaximumAllowableRent_Unit10" type="xs:decimal"/>
            <xs:element minOccurs="0" name="RentalAnalysisUnits_NumberOfUnits_Unit1" type="xs:int"/>
            <xs:element minOccurs="0" name="RentalAnalysisUnits_NumberOfUnits_Unit2" type="xs:int"/>
            <xs:element minOccurs="0" name="RentalAnalysisUnits_NumberOfUnits_Unit3" type="xs:int"/>
            <xs:element minOccurs="0" name="RentalAnalysisUnits_NumberOfUnits_Unit4" type="xs:int"/>
            <xs:element minOccurs="0" name="RentalAnalysisUnits_NumberOfUnits_Unit5" type="xs:int"/>
            <xs:element minOccurs="0" name="RentalAnalysisUnits_NumberOfUnits_Unit6" type="xs:int"/>
            <xs:element minOccurs="0" name="RentalAnalysisUnits_NumberOfUnits_Unit7" type="xs:int"/>
            <xs:element minOccurs="0" name="RentalAnalysisUnits_NumberOfUnits_Unit8" type="xs:int"/>
            <xs:element minOccurs="0" name="RentalAnalysisUnits_NumberOfUnits_Unit9" type="xs:int"/>
            <xs:element minOccurs="0" name="RentalAnalysisUnits_NumberOfUnits_Unit10" type="xs:int"/>
            <xs:element minOccurs="0" name="RentalAnalysisUnits_OtherRentalAdditions_x002F_Deductions_Unit1" type="xs:decimal"/>
            <xs:element minOccurs="0" name="RentalAnalysisUnits_OtherRentalAdditions_x002F_Deductions_Unit2" type="xs:decimal"/>
            <xs:element minOccurs="0" name="RentalAnalysisUnits_OtherRentalAdditions_x002F_Deductions_Unit3" type="xs:decimal"/>
            <xs:element minOccurs="0" name="RentalAnalysisUnits_OtherRentalAdditions_x002F_Deductions_Unit4" type="xs:decimal"/>
            <xs:element minOccurs="0" name="RentalAnalysisUnits_OtherRentalAdditions_x002F_Deductions_Unit5" type="xs:decimal"/>
            <xs:element minOccurs="0" name="RentalAnalysisUnits_OtherRentalAdditions_x002F_Deductions_Unit6" type="xs:decimal"/>
            <xs:element minOccurs="0" name="RentalAnalysisUnits_OtherRentalAdditions_x002F_Deductions_Unit7" type="xs:decimal"/>
            <xs:element minOccurs="0" name="RentalAnalysisUnits_OtherRentalAdditions_x002F_Deductions_Unit8" type="xs:decimal"/>
            <xs:element minOccurs="0" name="RentalAnalysisUnits_OtherRentalAdditions_x002F_Deductions_Unit9" type="xs:decimal"/>
            <xs:element minOccurs="0" name="RentalAnalysisUnits_OtherRentalAdditions_x002F_Deductions_Unit10" type="xs:decimal"/>
            <xs:element minOccurs="0" name="RentalAnalysisUnits_PercentOfAMGI_Unit1" type="xs:decimal"/>
            <xs:element minOccurs="0" name="RentalAnalysisUnits_PercentOfAMGI_Unit2" type="xs:decimal"/>
            <xs:element minOccurs="0" name="RentalAnalysisUnits_PercentOfAMGI_Unit3" type="xs:decimal"/>
            <xs:element minOccurs="0" name="RentalAnalysisUnits_PercentOfAMGI_Unit4" type="xs:decimal"/>
            <xs:element minOccurs="0" name="RentalAnalysisUnits_PercentOfAMGI_Unit5" type="xs:decimal"/>
            <xs:element minOccurs="0" name="RentalAnalysisUnits_PercentOfAMGI_Unit6" type="xs:decimal"/>
            <xs:element minOccurs="0" name="RentalAnalysisUnits_PercentOfAMGI_Unit7" type="xs:decimal"/>
            <xs:element minOccurs="0" name="RentalAnalysisUnits_PercentOfAMGI_Unit8" type="xs:decimal"/>
            <xs:element minOccurs="0" name="RentalAnalysisUnits_PercentOfAMGI_Unit9" type="xs:decimal"/>
            <xs:element minOccurs="0" name="RentalAnalysisUnits_PercentOfAMGI_Unit10" type="xs:decimal"/>
            <xs:element minOccurs="0" name="RentalAnalysisUnits_ProposedRent_Unit1" type="xs:decimal"/>
            <xs:element minOccurs="0" name="RentalAnalysisUnits_ProposedRent_Unit2" type="xs:decimal"/>
            <xs:element minOccurs="0" name="RentalAnalysisUnits_ProposedRent_Unit3" type="xs:decimal"/>
            <xs:element minOccurs="0" name="RentalAnalysisUnits_ProposedRent_Unit4" type="xs:decimal"/>
            <xs:element minOccurs="0" name="RentalAnalysisUnits_ProposedRent_Unit5" type="xs:decimal"/>
            <xs:element minOccurs="0" name="RentalAnalysisUnits_ProposedRent_Unit6" type="xs:decimal"/>
            <xs:element minOccurs="0" name="RentalAnalysisUnits_ProposedRent_Unit7" type="xs:decimal"/>
            <xs:element minOccurs="0" name="RentalAnalysisUnits_ProposedRent_Unit8" type="xs:decimal"/>
            <xs:element minOccurs="0" name="RentalAnalysisUnits_ProposedRent_Unit9" type="xs:decimal"/>
            <xs:element minOccurs="0" name="RentalAnalysisUnits_ProposedRent_Unit10" type="xs:decimal"/>
            <xs:element minOccurs="0" name="RentalAnalysisUnits_SquareFootage_Unit1" type="xs:int"/>
            <xs:element minOccurs="0" name="RentalAnalysisUnits_SquareFootage_Unit2" type="xs:int"/>
            <xs:element minOccurs="0" name="RentalAnalysisUnits_SquareFootage_Unit3" type="xs:int"/>
            <xs:element minOccurs="0" name="RentalAnalysisUnits_SquareFootage_Unit4" type="xs:int"/>
            <xs:element minOccurs="0" name="RentalAnalysisUnits_SquareFootage_Unit5" type="xs:int"/>
            <xs:element minOccurs="0" name="RentalAnalysisUnits_SquareFootage_Unit6" type="xs:int"/>
            <xs:element minOccurs="0" name="RentalAnalysisUnits_SquareFootage_Unit7" type="xs:int"/>
            <xs:element minOccurs="0" name="RentalAnalysisUnits_SquareFootage_Unit8" type="xs:int"/>
            <xs:element minOccurs="0" name="RentalAnalysisUnits_SquareFootage_Unit9" type="xs:int"/>
            <xs:element minOccurs="0" name="RentalAnalysisUnits_SquareFootage_Unit10" type="xs:int"/>
            <xs:element minOccurs="0" name="RentalAnalysisUnits_TotalGrossRent_Unit1" type="xs:decimal"/>
            <xs:element minOccurs="0" name="RentalAnalysisUnits_TotalGrossRent_Unit2" type="xs:decimal"/>
            <xs:element minOccurs="0" name="RentalAnalysisUnits_TotalGrossRent_Unit3" type="xs:decimal"/>
            <xs:element minOccurs="0" name="RentalAnalysisUnits_TotalGrossRent_Unit4" type="xs:decimal"/>
            <xs:element minOccurs="0" name="RentalAnalysisUnits_TotalGrossRent_Unit5" type="xs:decimal"/>
            <xs:element minOccurs="0" name="RentalAnalysisUnits_TotalGrossRent_Unit6" type="xs:decimal"/>
            <xs:element minOccurs="0" name="RentalAnalysisUnits_TotalGrossRent_Unit7" type="xs:decimal"/>
            <xs:element minOccurs="0" name="RentalAnalysisUnits_TotalGrossRent_Unit8" type="xs:decimal"/>
            <xs:element minOccurs="0" name="RentalAnalysisUnits_TotalGrossRent_Unit9" type="xs:decimal"/>
            <xs:element minOccurs="0" name="RentalAnalysisUnits_TotalGrossRent_Unit10" type="xs:decimal"/>
            <xs:element minOccurs="0" name="RentalAnalysisUnits_UnitRentRestrictionTypeID_Unit1" type="xs:int"/>
            <xs:element minOccurs="0" name="RentalAnalysisUnits_UnitRentRestrictionTypeID_Unit2" type="xs:int"/>
            <xs:element minOccurs="0" name="RentalAnalysisUnits_UnitRentRestrictionTypeID_Unit3" type="xs:int"/>
            <xs:element minOccurs="0" name="RentalAnalysisUnits_UnitRentRestrictionTypeID_Unit4" type="xs:int"/>
            <xs:element minOccurs="0" name="RentalAnalysisUnits_UnitRentRestrictionTypeID_Unit5" type="xs:int"/>
            <xs:element minOccurs="0" name="RentalAnalysisUnits_UnitRentRestrictionTypeID_Unit6" type="xs:int"/>
            <xs:element minOccurs="0" name="RentalAnalysisUnits_UnitRentRestrictionTypeID_Unit7" type="xs:int"/>
            <xs:element minOccurs="0" name="RentalAnalysisUnits_UnitRentRestrictionTypeID_Unit8" type="xs:int"/>
            <xs:element minOccurs="0" name="RentalAnalysisUnits_UnitRentRestrictionTypeID_Unit9" type="xs:int"/>
            <xs:element minOccurs="0" name="RentalAnalysisUnits_UnitRentRestrictionTypeID_Unit10" type="xs:int"/>
            <xs:element minOccurs="0" name="RentalAnalysisUnits_UtilityAllowance_Unit1" type="xs:decimal"/>
            <xs:element minOccurs="0" name="RentalAnalysisUnits_UtilityAllowance_Unit2" type="xs:decimal"/>
            <xs:element minOccurs="0" name="RentalAnalysisUnits_UtilityAllowance_Unit3" type="xs:decimal"/>
            <xs:element minOccurs="0" name="RentalAnalysisUnits_UtilityAllowance_Unit4" type="xs:decimal"/>
            <xs:element minOccurs="0" name="RentalAnalysisUnits_UtilityAllowance_Unit5" type="xs:decimal"/>
            <xs:element minOccurs="0" name="RentalAnalysisUnits_UtilityAllowance_Unit6" type="xs:decimal"/>
            <xs:element minOccurs="0" name="RentalAnalysisUnits_UtilityAllowance_Unit7" type="xs:decimal"/>
            <xs:element minOccurs="0" name="RentalAnalysisUnits_UtilityAllowance_Unit8" type="xs:decimal"/>
            <xs:element minOccurs="0" name="RentalAnalysisUnits_UtilityAllowance_Unit9" type="xs:decimal"/>
            <xs:element minOccurs="0" name="RentalAnalysisUnits_UtilityAllowance_Unit10" type="xs:decimal"/>
            <xs:element minOccurs="0" name="RentalAssistance_AmountOfRentalAssistance" type="xs:decimal"/>
            <xs:element minOccurs="0" name="RentalAssistance_AnyLowIncomeUnitsReceiveRentalAssistance" type="xs:boolean"/>
            <xs:element minOccurs="0" name="RentalAssistance_CustomFieldBitValue1" type="xs:boolean"/>
            <xs:element minOccurs="0" name="RentalAssistance_CustomFieldBitValue2" type="xs:boolean"/>
            <xs:element minOccurs="0" name="RentalAssistance_CustomFieldBitValue3" type="xs:boolean"/>
            <xs:element minOccurs="0" name="RentalAssistance_CustomFieldBitValue4" type="xs:boolean"/>
            <xs:element minOccurs="0" name="RentalAssistance_CustomFieldBitValue5" type="xs:boolean"/>
            <xs:element minOccurs="0" name="RentalAssistance_CustomFieldDateValue1" type="xs:date"/>
            <xs:element minOccurs="0" name="RentalAssistance_CustomFieldDateValue2" type="xs:date"/>
            <xs:element minOccurs="0" name="RentalAssistance_CustomFieldDateValue3" type="xs:date"/>
            <xs:element minOccurs="0" name="RentalAssistance_CustomFieldDateValue4" type="xs:date"/>
            <xs:element minOccurs="0" name="RentalAssistance_CustomFieldDateValue5" type="xs:date"/>
            <xs:element minOccurs="0" name="RentalAssistance_CustomFieldDecimalValue1" type="xs:decimal"/>
            <xs:element minOccurs="0" name="RentalAssistance_CustomFieldDecimalValue2" type="xs:decimal"/>
            <xs:element minOccurs="0" name="RentalAssistance_CustomFieldDecimalValue3" type="xs:decimal"/>
            <xs:element minOccurs="0" name="RentalAssistance_CustomFieldDecimalValue4" type="xs:decimal"/>
            <xs:element minOccurs="0" name="RentalAssistance_CustomFieldDecimalValue5" type="xs:decimal"/>
            <xs:element minOccurs="0" name="RentalAssistance_CustomFieldNumericValue1" type="xs:decimal"/>
            <xs:element minOccurs="0" name="RentalAssistance_CustomFieldNumericValue2" type="xs:decimal"/>
            <xs:element minOccurs="0" name="RentalAssistance_CustomFieldNumericValue3" type="xs:decimal"/>
            <xs:element minOccurs="0" name="RentalAssistance_CustomFieldNumericValue4" type="xs:decimal"/>
            <xs:element minOccurs="0" name="RentalAssistance_CustomFieldNumericValue5" type="xs:decimal"/>
            <xs:element minOccurs="0" name="RentalAssistance_CustomFieldTextValue1" type="xs:string"/>
            <xs:element minOccurs="0" name="RentalAssistance_CustomFieldTextValue10" type="xs:string"/>
            <xs:element minOccurs="0" name="RentalAssistance_CustomFieldTextValue11" type="xs:string"/>
            <xs:element minOccurs="0" name="RentalAssistance_CustomFieldTextValue12" type="xs:string"/>
            <xs:element minOccurs="0" name="RentalAssistance_CustomFieldTextValue13" type="xs:string"/>
            <xs:element minOccurs="0" name="RentalAssistance_CustomFieldTextValue14" type="xs:string"/>
            <xs:element minOccurs="0" name="RentalAssistance_CustomFieldTextValue15" type="xs:string"/>
            <xs:element minOccurs="0" name="RentalAssistance_CustomFieldTextValue2" type="xs:string"/>
            <xs:element minOccurs="0" name="RentalAssistance_CustomFieldTextValue3" type="xs:string"/>
            <xs:element minOccurs="0" name="RentalAssistance_CustomFieldTextValue4" type="xs:string"/>
            <xs:element minOccurs="0" name="RentalAssistance_CustomFieldTextValue5" type="xs:string"/>
            <xs:element minOccurs="0" name="RentalAssistance_CustomFieldTextValue6" type="xs:string"/>
            <xs:element minOccurs="0" name="RentalAssistance_CustomFieldTextValue7" type="xs:string"/>
            <xs:element minOccurs="0" name="RentalAssistance_CustomFieldTextValue8" type="xs:string"/>
            <xs:element minOccurs="0" name="RentalAssistance_CustomFieldTextValue9" type="xs:string"/>
            <xs:element minOccurs="0" name="RentalAssistance_LengthOfRentalAssistanceContract" type="xs:int"/>
            <xs:element minOccurs="0" name="RentalAssistance_NumberOfUnitsReceivingAssistance" type="xs:int"/>
            <xs:element minOccurs="0" name="RentalAssistance_Other" type="xs:boolean"/>
            <xs:element minOccurs="0" name="RentalAssistance_OtherDescription" type="xs:string"/>
            <xs:element minOccurs="0" name="RentalAssistance_OwnersRentalSubsidy" type="xs:boolean"/>
            <xs:element minOccurs="0" name="RentalAssistance_RD_x0020_515_x0020_Rental" type="xs:boolean"/>
            <xs:element minOccurs="0" name="RentalAssistance_Section8" type="xs:boolean"/>
            <xs:element minOccurs="0" name="RentalAssistance_Section8Certificates" type="xs:boolean"/>
            <xs:element minOccurs="0" name="RentalAssistance_Section8DevelopmentBasedAssistance" type="xs:boolean"/>
            <xs:element minOccurs="0" name="RentalAssistance_Section8Vouchers" type="xs:boolean"/>
            <xs:element minOccurs="0" name="SellerInformation_AreUtilitiesPresentlyAvailableToTheSite" type="xs:boolean"/>
            <xs:element minOccurs="0" name="SellerInformation_Contact_City" type="xs:string"/>
            <xs:element minOccurs="0" name="SellerInformation_Contact_County" type="xs:string"/>
            <xs:element minOccurs="0" name="SellerInformation_Contact_Email" type="xs:string"/>
            <xs:element minOccurs="0" name="SellerInformation_Contact_Fax" type="xs:string"/>
            <xs:element minOccurs="0" name="SellerInformation_Contact_FirstName" type="xs:string"/>
            <xs:element minOccurs="0" name="SellerInformation_Contact_LastNameOrBusinessName" type="xs:string"/>
            <xs:element minOccurs="0" name="SellerInformation_Contact_MI" type="xs:string"/>
            <xs:element minOccurs="0" name="SellerInformation_Contact_Phone" type="xs:string"/>
            <xs:element minOccurs="0" name="SellerInformation_Contact_PrimaryStreet" type="xs:string"/>
            <xs:element minOccurs="0" name="SellerInformation_Contact_Salutation" type="xs:string"/>
            <xs:element minOccurs="0" name="SellerInformation_Contact_SecondaryStreet" type="xs:string"/>
            <xs:element minOccurs="0" name="SellerInformation_Contact_State" type="xs:string"/>
            <xs:element minOccurs="0" name="SellerInformation_Contact_TaxID" type="xs:string"/>
            <xs:element minOccurs="0" name="SellerInformation_Contact_Title" type="xs:string"/>
            <xs:element minOccurs="0" name="SellerInformation_Contact_Zip" type="xs:string"/>
            <xs:element minOccurs="0" name="SellerInformation_ContactID" type="xs:int"/>
            <xs:element minOccurs="0" name="SellerInformation_CustomFieldBitValue1" type="xs:boolean"/>
            <xs:element minOccurs="0" name="SellerInformation_CustomFieldBitValue2" type="xs:boolean"/>
            <xs:element minOccurs="0" name="SellerInformation_CustomFieldBitValue3" type="xs:boolean"/>
            <xs:element minOccurs="0" name="SellerInformation_CustomFieldBitValue4" type="xs:boolean"/>
            <xs:element minOccurs="0" name="SellerInformation_CustomFieldBitValue5" type="xs:boolean"/>
            <xs:element minOccurs="0" name="SellerInformation_CustomFieldDateValue1" type="xs:date"/>
            <xs:element minOccurs="0" name="SellerInformation_CustomFieldDateValue2" type="xs:date"/>
            <xs:element minOccurs="0" name="SellerInformation_CustomFieldDateValue3" type="xs:date"/>
            <xs:element minOccurs="0" name="SellerInformation_CustomFieldDateValue4" type="xs:date"/>
            <xs:element minOccurs="0" name="SellerInformation_CustomFieldDateValue5" type="xs:date"/>
            <xs:element minOccurs="0" name="SellerInformation_CustomFieldDecimalValue1" type="xs:decimal"/>
            <xs:element minOccurs="0" name="SellerInformation_CustomFieldDecimalValue2" type="xs:decimal"/>
            <xs:element minOccurs="0" name="SellerInformation_CustomFieldDecimalValue3" type="xs:decimal"/>
            <xs:element minOccurs="0" name="SellerInformation_CustomFieldDecimalValue4" type="xs:decimal"/>
            <xs:element minOccurs="0" name="SellerInformation_CustomFieldDecimalValue5" type="xs:decimal"/>
            <xs:element minOccurs="0" name="SellerInformation_CustomFieldNumericValue1" type="xs:decimal"/>
            <xs:element minOccurs="0" name="SellerInformation_CustomFieldNumericValue2" type="xs:decimal"/>
            <xs:element minOccurs="0" name="SellerInformation_CustomFieldNumericValue3" type="xs:decimal"/>
            <xs:element minOccurs="0" name="SellerInformation_CustomFieldNumericValue4" type="xs:decimal"/>
            <xs:element minOccurs="0" name="SellerInformation_CustomFieldNumericValue5" type="xs:decimal"/>
            <xs:element minOccurs="0" name="SellerInformation_CustomFieldTextValue1" type="xs:string"/>
            <xs:element minOccurs="0" name="SellerInformation_CustomFieldTextValue10" type="xs:string"/>
            <xs:element minOccurs="0" name="SellerInformation_CustomFieldTextValue11" type="xs:string"/>
            <xs:element minOccurs="0" name="SellerInformation_CustomFieldTextValue12" type="xs:string"/>
            <xs:element minOccurs="0" name="SellerInformation_CustomFieldTextValue13" type="xs:string"/>
            <xs:element minOccurs="0" name="SellerInformation_CustomFieldTextValue14" type="xs:string"/>
            <xs:element minOccurs="0" name="SellerInformation_CustomFieldTextValue15" type="xs:string"/>
            <xs:element minOccurs="0" name="SellerInformation_CustomFieldTextValue2" type="xs:string"/>
            <xs:element minOccurs="0" name="SellerInformation_CustomFieldTextValue3" type="xs:string"/>
            <xs:element minOccurs="0" name="SellerInformation_CustomFieldTextValue4" type="xs:string"/>
            <xs:element minOccurs="0" name="SellerInformation_CustomFieldTextValue5" type="xs:string"/>
            <xs:element minOccurs="0" name="SellerInformation_CustomFieldTextValue6" type="xs:string"/>
            <xs:element minOccurs="0" name="SellerInformation_CustomFieldTextValue7" type="xs:string"/>
            <xs:element minOccurs="0" name="SellerInformation_CustomFieldTextValue8" type="xs:string"/>
            <xs:element minOccurs="0" name="SellerInformation_CustomFieldTextValue9" type="xs:string"/>
            <xs:element minOccurs="0" name="SellerInformation_EntityContact_City" type="xs:string"/>
            <xs:element minOccurs="0" name="SellerInformation_EntityContact_County" type="xs:string"/>
            <xs:element minOccurs="0" name="SellerInformation_EntityContact_Email" type="xs:string"/>
            <xs:element minOccurs="0" name="SellerInformation_EntityContact_Fax" type="xs:string"/>
            <xs:element minOccurs="0" name="SellerInformation_EntityContact_FirstName" type="xs:string"/>
            <xs:element minOccurs="0" name="SellerInformation_EntityContact_LastNameOrBusinessName" type="xs:string"/>
            <xs:element minOccurs="0" name="SellerInformation_EntityContact_MI" type="xs:string"/>
            <xs:element minOccurs="0" name="SellerInformation_EntityContact_Phone" type="xs:string"/>
            <xs:element minOccurs="0" name="SellerInformation_EntityContact_PrimaryStreet" type="xs:string"/>
            <xs:element minOccurs="0" name="SellerInformation_EntityContact_Salutation" type="xs:string"/>
            <xs:element minOccurs="0" name="SellerInformation_EntityContact_SecondaryStreet" type="xs:string"/>
            <xs:element minOccurs="0" name="SellerInformation_EntityContact_State" type="xs:string"/>
            <xs:element minOccurs="0" name="SellerInformation_EntityContact_TaxID" type="xs:string"/>
            <xs:element minOccurs="0" name="SellerInformation_EntityContact_Title" type="xs:string"/>
            <xs:element minOccurs="0" name="SellerInformation_EntityContact_Zip" type="xs:string"/>
            <xs:element minOccurs="0" name="SellerInformation_EntityContactID" type="xs:int"/>
            <xs:element minOccurs="0" name="SellerInformation_ForProfit" type="xs:boolean"/>
            <xs:element minOccurs="0" name="SellerInformation_SiteCurrentlyInProcessOfZoning" type="xs:boolean"/>
            <xs:element minOccurs="0" name="SellerInformation_SiteCurrentlyZonedForDevelopment" type="xs:boolean"/>
            <xs:element minOccurs="0" name="SellerInformation_WhenIsTheZoningIssueToBeResolved" type="xs:date"/>
            <xs:element minOccurs="0" name="SellerInformation_WhichUtilitiesNeedToBeBroughtToTheSite" type="xs:string"/>
            <xs:element minOccurs="0" name="SetAsideElection_15_x0025_At40_x0025_AMI_x0028_DeepRentSkewing_x0029_" type="xs:boolean"/>
            <xs:element minOccurs="0" name="SetAsideElection_20_x0025_At50_x0025_AMI" type="xs:boolean"/>
            <xs:element minOccurs="0" name="SetAsideElection_25_x0025_At50_x0025_AMI_x0028_NYHOME_x0029_" type="xs:boolean"/>
            <xs:element minOccurs="0" name="SetAsideElection_25_x0025_At60_x0025_AMI_x0028_NYOnly_x0029_" type="xs:boolean"/>
            <xs:element minOccurs="0" name="SetAsideElection_40_x0025_At50_x0025_AMI_x0028_HOME_x0029_" type="xs:boolean"/>
            <xs:element minOccurs="0" name="SetAsideElection_40_x0025_At60_x0025_AMI" type="xs:boolean"/>
            <xs:element minOccurs="0" name="SetAsideElection_CustomFieldBitValue1" type="xs:boolean"/>
            <xs:element minOccurs="0" name="SetAsideElection_CustomFieldBitValue2" type="xs:boolean"/>
            <xs:element minOccurs="0" name="SetAsideElection_CustomFieldBitValue3" type="xs:boolean"/>
            <xs:element minOccurs="0" name="SetAsideElection_CustomFieldBitValue4" type="xs:boolean"/>
            <xs:element minOccurs="0" name="SetAsideElection_CustomFieldBitValue5" type="xs:boolean"/>
            <xs:element minOccurs="0" name="SetAsideElection_CustomFieldDateValue1" type="xs:date"/>
            <xs:element minOccurs="0" name="SetAsideElection_CustomFieldDateValue2" type="xs:date"/>
            <xs:element minOccurs="0" name="SetAsideElection_CustomFieldDateValue3" type="xs:date"/>
            <xs:element minOccurs="0" name="SetAsideElection_CustomFieldDateValue4" type="xs:date"/>
            <xs:element minOccurs="0" name="SetAsideElection_CustomFieldDateValue5" type="xs:date"/>
            <xs:element minOccurs="0" name="SetAsideElection_CustomFieldDecimalValue1" type="xs:decimal"/>
            <xs:element minOccurs="0" name="SetAsideElection_CustomFieldDecimalValue2" type="xs:decimal"/>
            <xs:element minOccurs="0" name="SetAsideElection_CustomFieldDecimalValue3" type="xs:decimal"/>
            <xs:element minOccurs="0" name="SetAsideElection_CustomFieldDecimalValue4" type="xs:decimal"/>
            <xs:element minOccurs="0" name="SetAsideElection_CustomFieldDecimalValue5" type="xs:decimal"/>
            <xs:element minOccurs="0" name="SetAsideElection_CustomFieldNumericValue1" type="xs:decimal"/>
            <xs:element minOccurs="0" name="SetAsideElection_CustomFieldNumericValue2" type="xs:decimal"/>
            <xs:element minOccurs="0" name="SetAsideElection_CustomFieldNumericValue3" type="xs:decimal"/>
            <xs:element minOccurs="0" name="SetAsideElection_CustomFieldNumericValue4" type="xs:decimal"/>
            <xs:element minOccurs="0" name="SetAsideElection_CustomFieldNumericValue5" type="xs:decimal"/>
            <xs:element minOccurs="0" name="SetAsideElection_CustomFieldTextValue1" type="xs:string"/>
            <xs:element minOccurs="0" name="SetAsideElection_CustomFieldTextValue10" type="xs:string"/>
            <xs:element minOccurs="0" name="SetAsideElection_CustomFieldTextValue11" type="xs:string"/>
            <xs:element minOccurs="0" name="SetAsideElection_CustomFieldTextValue12" type="xs:string"/>
            <xs:element minOccurs="0" name="SetAsideElection_CustomFieldTextValue13" type="xs:string"/>
            <xs:element minOccurs="0" name="SetAsideElection_CustomFieldTextValue14" type="xs:string"/>
            <xs:element minOccurs="0" name="SetAsideElection_CustomFieldTextValue15" type="xs:string"/>
            <xs:element minOccurs="0" name="SetAsideElection_CustomFieldTextValue2" type="xs:string"/>
            <xs:element minOccurs="0" name="SetAsideElection_CustomFieldTextValue3" type="xs:string"/>
            <xs:element minOccurs="0" name="SetAsideElection_CustomFieldTextValue4" type="xs:string"/>
            <xs:element minOccurs="0" name="SetAsideElection_CustomFieldTextValue5" type="xs:string"/>
            <xs:element minOccurs="0" name="SetAsideElection_CustomFieldTextValue6" type="xs:string"/>
            <xs:element minOccurs="0" name="SetAsideElection_CustomFieldTextValue7" type="xs:string"/>
            <xs:element minOccurs="0" name="SetAsideElection_CustomFieldTextValue8" type="xs:string"/>
            <xs:element minOccurs="0" name="SetAsideElection_CustomFieldTextValue9" type="xs:string"/>
            <xs:element minOccurs="0" name="SourcesOfFunds_CDBGGrant" type="xs:decimal"/>
            <xs:element minOccurs="0" name="SourcesOfFunds_CDBGLoan" type="xs:decimal"/>
            <xs:element minOccurs="0" name="SourcesOfFunds_CustomFieldBitValue1" type="xs:boolean"/>
            <xs:element minOccurs="0" name="SourcesOfFunds_CustomFieldBitValue2" type="xs:boolean"/>
            <xs:element minOccurs="0" name="SourcesOfFunds_CustomFieldBitValue3" type="xs:boolean"/>
            <xs:element minOccurs="0" name="SourcesOfFunds_CustomFieldBitValue4" type="xs:boolean"/>
            <xs:element minOccurs="0" name="SourcesOfFunds_CustomFieldBitValue5" type="xs:boolean"/>
            <xs:element minOccurs="0" name="SourcesOfFunds_CustomFieldDateValue1" type="xs:date"/>
            <xs:element minOccurs="0" name="SourcesOfFunds_CustomFieldDateValue2" type="xs:date"/>
            <xs:element minOccurs="0" name="SourcesOfFunds_CustomFieldDateValue3" type="xs:date"/>
            <xs:element minOccurs="0" name="SourcesOfFunds_CustomFieldDateValue4" type="xs:date"/>
            <xs:element minOccurs="0" name="SourcesOfFunds_CustomFieldDateValue5" type="xs:date"/>
            <xs:element minOccurs="0" name="SourcesOfFunds_CustomFieldDecimalValue1" type="xs:decimal"/>
            <xs:element minOccurs="0" name="SourcesOfFunds_CustomFieldDecimalValue2" type="xs:decimal"/>
            <xs:element minOccurs="0" name="SourcesOfFunds_CustomFieldDecimalValue3" type="xs:decimal"/>
            <xs:element minOccurs="0" name="SourcesOfFunds_CustomFieldDecimalValue4" type="xs:decimal"/>
            <xs:element minOccurs="0" name="SourcesOfFunds_CustomFieldDecimalValue5" type="xs:decimal"/>
            <xs:element minOccurs="0" name="SourcesOfFunds_CustomFieldNumericValue1" type="xs:decimal"/>
            <xs:element minOccurs="0" name="SourcesOfFunds_CustomFieldNumericValue2" type="xs:decimal"/>
            <xs:element minOccurs="0" name="SourcesOfFunds_CustomFieldNumericValue3" type="xs:decimal"/>
            <xs:element minOccurs="0" name="SourcesOfFunds_CustomFieldNumericValue4" type="xs:decimal"/>
            <xs:element minOccurs="0" name="SourcesOfFunds_CustomFieldNumericValue5" type="xs:decimal"/>
            <xs:element minOccurs="0" name="SourcesOfFunds_CustomFieldTextValue1" type="xs:string"/>
            <xs:element minOccurs="0" name="SourcesOfFunds_CustomFieldTextValue10" type="xs:string"/>
            <xs:element minOccurs="0" name="SourcesOfFunds_CustomFieldTextValue11" type="xs:string"/>
            <xs:element minOccurs="0" name="SourcesOfFunds_CustomFieldTextValue12" type="xs:string"/>
            <xs:element minOccurs="0" name="SourcesOfFunds_CustomFieldTextValue13" type="xs:string"/>
            <xs:element minOccurs="0" name="SourcesOfFunds_CustomFieldTextValue14" type="xs:string"/>
            <xs:element minOccurs="0" name="SourcesOfFunds_CustomFieldTextValue15" type="xs:string"/>
            <xs:element minOccurs="0" name="SourcesOfFunds_CustomFieldTextValue2" type="xs:string"/>
            <xs:element minOccurs="0" name="SourcesOfFunds_CustomFieldTextValue3" type="xs:string"/>
            <xs:element minOccurs="0" name="SourcesOfFunds_CustomFieldTextValue4" type="xs:string"/>
            <xs:element minOccurs="0" name="SourcesOfFunds_CustomFieldTextValue5" type="xs:string"/>
            <xs:element minOccurs="0" name="SourcesOfFunds_CustomFieldTextValue6" type="xs:string"/>
            <xs:element minOccurs="0" name="SourcesOfFunds_CustomFieldTextValue7" type="xs:string"/>
            <xs:element minOccurs="0" name="SourcesOfFunds_CustomFieldTextValue8" type="xs:string"/>
            <xs:element minOccurs="0" name="SourcesOfFunds_CustomFieldTextValue9" type="xs:string"/>
            <xs:element minOccurs="0" name="SourcesOfFunds_HOMELoand" type="xs:decimal"/>
            <xs:element minOccurs="0" name="SourcesOfFunds_HousingTrustFundLoan" type="xs:decimal"/>
            <xs:element minOccurs="0" name="SourcesOfFunds_RD515_x0020_514_x0020_516_x0020_538Loan" type="xs:decimal"/>
            <xs:element minOccurs="0" name="SourcesOfFunds_TaxableBond" type="xs:decimal"/>
            <xs:element minOccurs="0" name="SourcesOfFunds_TaxExemptBond" type="xs:decimal"/>
            <xs:element minOccurs="0" name="Syndicator_ContactID" type="xs:int"/>
            <xs:element minOccurs="0" name="Syndicator_CustomFieldBitValue1" type="xs:boolean"/>
            <xs:element minOccurs="0" name="Syndicator_CustomFieldBitValue2" type="xs:boolean"/>
            <xs:element minOccurs="0" name="Syndicator_CustomFieldBitValue3" type="xs:boolean"/>
            <xs:element minOccurs="0" name="Syndicator_CustomFieldBitValue4" type="xs:boolean"/>
            <xs:element minOccurs="0" name="Syndicator_CustomFieldBitValue5" type="xs:boolean"/>
            <xs:element minOccurs="0" name="Syndicator_CustomFieldDateValue1" type="xs:date"/>
            <xs:element minOccurs="0" name="Syndicator_CustomFieldDateValue2" type="xs:date"/>
            <xs:element minOccurs="0" name="Syndicator_CustomFieldDateValue3" type="xs:date"/>
            <xs:element minOccurs="0" name="Syndicator_CustomFieldDateValue4" type="xs:date"/>
            <xs:element minOccurs="0" name="Syndicator_CustomFieldDateValue5" type="xs:date"/>
            <xs:element minOccurs="0" name="Syndicator_CustomFieldDecimalValue1" type="xs:decimal"/>
            <xs:element minOccurs="0" name="Syndicator_CustomFieldDecimalValue2" type="xs:decimal"/>
            <xs:element minOccurs="0" name="Syndicator_CustomFieldDecimalValue3" type="xs:decimal"/>
            <xs:element minOccurs="0" name="Syndicator_CustomFieldDecimalValue4" type="xs:decimal"/>
            <xs:element minOccurs="0" name="Syndicator_CustomFieldDecimalValue5" type="xs:decimal"/>
            <xs:element minOccurs="0" name="Syndicator_CustomFieldNumericValue1" type="xs:decimal"/>
            <xs:element minOccurs="0" name="Syndicator_CustomFieldNumericValue2" type="xs:decimal"/>
            <xs:element minOccurs="0" name="Syndicator_CustomFieldNumericValue3" type="xs:decimal"/>
            <xs:element minOccurs="0" name="Syndicator_CustomFieldNumericValue4" type="xs:decimal"/>
            <xs:element minOccurs="0" name="Syndicator_CustomFieldNumericValue5" type="xs:decimal"/>
            <xs:element minOccurs="0" name="Syndicator_CustomFieldTextValue1" type="xs:string"/>
            <xs:element minOccurs="0" name="Syndicator_CustomFieldTextValue10" type="xs:string"/>
            <xs:element minOccurs="0" name="Syndicator_CustomFieldTextValue11" type="xs:string"/>
            <xs:element minOccurs="0" name="Syndicator_CustomFieldTextValue12" type="xs:string"/>
            <xs:element minOccurs="0" name="Syndicator_CustomFieldTextValue13" type="xs:string"/>
            <xs:element minOccurs="0" name="Syndicator_CustomFieldTextValue14" type="xs:string"/>
            <xs:element minOccurs="0" name="Syndicator_CustomFieldTextValue15" type="xs:string"/>
            <xs:element minOccurs="0" name="Syndicator_CustomFieldTextValue2" type="xs:string"/>
            <xs:element minOccurs="0" name="Syndicator_CustomFieldTextValue3" type="xs:string"/>
            <xs:element minOccurs="0" name="Syndicator_CustomFieldTextValue4" type="xs:string"/>
            <xs:element minOccurs="0" name="Syndicator_CustomFieldTextValue5" type="xs:string"/>
            <xs:element minOccurs="0" name="Syndicator_CustomFieldTextValue6" type="xs:string"/>
            <xs:element minOccurs="0" name="Syndicator_CustomFieldTextValue7" type="xs:string"/>
            <xs:element minOccurs="0" name="Syndicator_CustomFieldTextValue8" type="xs:string"/>
            <xs:element minOccurs="0" name="Syndicator_CustomFieldTextValue9" type="xs:string"/>
            <xs:element minOccurs="0" name="Syndicator_EntityContactID" type="xs:int"/>
            <xs:element minOccurs="0" name="TargetedUnitPopulation_CustomFieldBitValue1_Item1" type="xs:boolean"/>
            <xs:element minOccurs="0" name="TargetedUnitPopulation_CustomFieldBitValue1_Item2" type="xs:boolean"/>
            <xs:element minOccurs="0" name="TargetedUnitPopulation_CustomFieldBitValue1_Item3" type="xs:boolean"/>
            <xs:element minOccurs="0" name="TargetedUnitPopulation_CustomFieldBitValue1_Item4" type="xs:boolean"/>
            <xs:element minOccurs="0" name="TargetedUnitPopulation_CustomFieldBitValue1_Item5" type="xs:boolean"/>
            <xs:element minOccurs="0" name="TargetedUnitPopulation_CustomFieldBitValue1_Item6" type="xs:boolean"/>
            <xs:element minOccurs="0" name="TargetedUnitPopulation_CustomFieldBitValue1_Item7" type="xs:boolean"/>
            <xs:element minOccurs="0" name="TargetedUnitPopulation_CustomFieldBitValue1_Item8" type="xs:boolean"/>
            <xs:element minOccurs="0" name="TargetedUnitPopulation_CustomFieldBitValue1_Item9" type="xs:boolean"/>
            <xs:element minOccurs="0" name="TargetedUnitPopulation_CustomFieldBitValue1_Item10" type="xs:boolean"/>
            <xs:element minOccurs="0" name="TargetedUnitPopulation_CustomFieldBitValue2_Item1" type="xs:boolean"/>
            <xs:element minOccurs="0" name="TargetedUnitPopulation_CustomFieldBitValue2_Item2" type="xs:boolean"/>
            <xs:element minOccurs="0" name="TargetedUnitPopulation_CustomFieldBitValue2_Item3" type="xs:boolean"/>
            <xs:element minOccurs="0" name="TargetedUnitPopulation_CustomFieldBitValue2_Item4" type="xs:boolean"/>
            <xs:element minOccurs="0" name="TargetedUnitPopulation_CustomFieldBitValue2_Item5" type="xs:boolean"/>
            <xs:element minOccurs="0" name="TargetedUnitPopulation_CustomFieldBitValue2_Item6" type="xs:boolean"/>
            <xs:element minOccurs="0" name="TargetedUnitPopulation_CustomFieldBitValue2_Item7" type="xs:boolean"/>
            <xs:element minOccurs="0" name="TargetedUnitPopulation_CustomFieldBitValue2_Item8" type="xs:boolean"/>
            <xs:element minOccurs="0" name="TargetedUnitPopulation_CustomFieldBitValue2_Item9" type="xs:boolean"/>
            <xs:element minOccurs="0" name="TargetedUnitPopulation_CustomFieldBitValue2_Item10" type="xs:boolean"/>
            <xs:element minOccurs="0" name="TargetedUnitPopulation_CustomFieldBitValue3_Item1" type="xs:boolean"/>
            <xs:element minOccurs="0" name="TargetedUnitPopulation_CustomFieldBitValue3_Item2" type="xs:boolean"/>
            <xs:element minOccurs="0" name="TargetedUnitPopulation_CustomFieldBitValue3_Item3" type="xs:boolean"/>
            <xs:element minOccurs="0" name="TargetedUnitPopulation_CustomFieldBitValue3_Item4" type="xs:boolean"/>
            <xs:element minOccurs="0" name="TargetedUnitPopulation_CustomFieldBitValue3_Item5" type="xs:boolean"/>
            <xs:element minOccurs="0" name="TargetedUnitPopulation_CustomFieldBitValue3_Item6" type="xs:boolean"/>
            <xs:element minOccurs="0" name="TargetedUnitPopulation_CustomFieldBitValue3_Item7" type="xs:boolean"/>
            <xs:element minOccurs="0" name="TargetedUnitPopulation_CustomFieldBitValue3_Item8" type="xs:boolean"/>
            <xs:element minOccurs="0" name="TargetedUnitPopulation_CustomFieldBitValue3_Item9" type="xs:boolean"/>
            <xs:element minOccurs="0" name="TargetedUnitPopulation_CustomFieldBitValue3_Item10" type="xs:boolean"/>
            <xs:element minOccurs="0" name="TargetedUnitPopulation_CustomFieldBitValue4_Item1" type="xs:boolean"/>
            <xs:element minOccurs="0" name="TargetedUnitPopulation_CustomFieldBitValue4_Item2" type="xs:boolean"/>
            <xs:element minOccurs="0" name="TargetedUnitPopulation_CustomFieldBitValue4_Item3" type="xs:boolean"/>
            <xs:element minOccurs="0" name="TargetedUnitPopulation_CustomFieldBitValue4_Item4" type="xs:boolean"/>
            <xs:element minOccurs="0" name="TargetedUnitPopulation_CustomFieldBitValue4_Item5" type="xs:boolean"/>
            <xs:element minOccurs="0" name="TargetedUnitPopulation_CustomFieldBitValue4_Item6" type="xs:boolean"/>
            <xs:element minOccurs="0" name="TargetedUnitPopulation_CustomFieldBitValue4_Item7" type="xs:boolean"/>
            <xs:element minOccurs="0" name="TargetedUnitPopulation_CustomFieldBitValue4_Item8" type="xs:boolean"/>
            <xs:element minOccurs="0" name="TargetedUnitPopulation_CustomFieldBitValue4_Item9" type="xs:boolean"/>
            <xs:element minOccurs="0" name="TargetedUnitPopulation_CustomFieldBitValue4_Item10" type="xs:boolean"/>
            <xs:element minOccurs="0" name="TargetedUnitPopulation_CustomFieldBitValue5_Item1" type="xs:boolean"/>
            <xs:element minOccurs="0" name="TargetedUnitPopulation_CustomFieldBitValue5_Item2" type="xs:boolean"/>
            <xs:element minOccurs="0" name="TargetedUnitPopulation_CustomFieldBitValue5_Item3" type="xs:boolean"/>
            <xs:element minOccurs="0" name="TargetedUnitPopulation_CustomFieldBitValue5_Item4" type="xs:boolean"/>
            <xs:element minOccurs="0" name="TargetedUnitPopulation_CustomFieldBitValue5_Item5" type="xs:boolean"/>
            <xs:element minOccurs="0" name="TargetedUnitPopulation_CustomFieldBitValue5_Item6" type="xs:boolean"/>
            <xs:element minOccurs="0" name="TargetedUnitPopulation_CustomFieldBitValue5_Item7" type="xs:boolean"/>
            <xs:element minOccurs="0" name="TargetedUnitPopulation_CustomFieldBitValue5_Item8" type="xs:boolean"/>
            <xs:element minOccurs="0" name="TargetedUnitPopulation_CustomFieldBitValue5_Item9" type="xs:boolean"/>
            <xs:element minOccurs="0" name="TargetedUnitPopulation_CustomFieldBitValue5_Item10" type="xs:boolean"/>
            <xs:element minOccurs="0" name="TargetedUnitPopulation_CustomFieldDateValue1_Item1" type="xs:date"/>
            <xs:element minOccurs="0" name="TargetedUnitPopulation_CustomFieldDateValue1_Item2" type="xs:date"/>
            <xs:element minOccurs="0" name="TargetedUnitPopulation_CustomFieldDateValue1_Item3" type="xs:date"/>
            <xs:element minOccurs="0" name="TargetedUnitPopulation_CustomFieldDateValue1_Item4" type="xs:date"/>
            <xs:element minOccurs="0" name="TargetedUnitPopulation_CustomFieldDateValue1_Item5" type="xs:date"/>
            <xs:element minOccurs="0" name="TargetedUnitPopulation_CustomFieldDateValue1_Item6" type="xs:date"/>
            <xs:element minOccurs="0" name="TargetedUnitPopulation_CustomFieldDateValue1_Item7" type="xs:date"/>
            <xs:element minOccurs="0" name="TargetedUnitPopulation_CustomFieldDateValue1_Item8" type="xs:date"/>
            <xs:element minOccurs="0" name="TargetedUnitPopulation_CustomFieldDateValue1_Item9" type="xs:date"/>
            <xs:element minOccurs="0" name="TargetedUnitPopulation_CustomFieldDateValue1_Item10" type="xs:date"/>
            <xs:element minOccurs="0" name="TargetedUnitPopulation_CustomFieldDateValue2_Item1" type="xs:date"/>
            <xs:element minOccurs="0" name="TargetedUnitPopulation_CustomFieldDateValue2_Item2" type="xs:date"/>
            <xs:element minOccurs="0" name="TargetedUnitPopulation_CustomFieldDateValue2_Item3" type="xs:date"/>
            <xs:element minOccurs="0" name="TargetedUnitPopulation_CustomFieldDateValue2_Item4" type="xs:date"/>
            <xs:element minOccurs="0" name="TargetedUnitPopulation_CustomFieldDateValue2_Item5" type="xs:date"/>
            <xs:element minOccurs="0" name="TargetedUnitPopulation_CustomFieldDateValue2_Item6" type="xs:date"/>
            <xs:element minOccurs="0" name="TargetedUnitPopulation_CustomFieldDateValue2_Item7" type="xs:date"/>
            <xs:element minOccurs="0" name="TargetedUnitPopulation_CustomFieldDateValue2_Item8" type="xs:date"/>
            <xs:element minOccurs="0" name="TargetedUnitPopulation_CustomFieldDateValue2_Item9" type="xs:date"/>
            <xs:element minOccurs="0" name="TargetedUnitPopulation_CustomFieldDateValue2_Item10" type="xs:date"/>
            <xs:element minOccurs="0" name="TargetedUnitPopulation_CustomFieldDateValue3_Item1" type="xs:date"/>
            <xs:element minOccurs="0" name="TargetedUnitPopulation_CustomFieldDateValue3_Item2" type="xs:date"/>
            <xs:element minOccurs="0" name="TargetedUnitPopulation_CustomFieldDateValue3_Item3" type="xs:date"/>
            <xs:element minOccurs="0" name="TargetedUnitPopulation_CustomFieldDateValue3_Item4" type="xs:date"/>
            <xs:element minOccurs="0" name="TargetedUnitPopulation_CustomFieldDateValue3_Item5" type="xs:date"/>
            <xs:element minOccurs="0" name="TargetedUnitPopulation_CustomFieldDateValue3_Item6" type="xs:date"/>
            <xs:element minOccurs="0" name="TargetedUnitPopulation_CustomFieldDateValue3_Item7" type="xs:date"/>
            <xs:element minOccurs="0" name="TargetedUnitPopulation_CustomFieldDateValue3_Item8" type="xs:date"/>
            <xs:element minOccurs="0" name="TargetedUnitPopulation_CustomFieldDateValue3_Item9" type="xs:date"/>
            <xs:element minOccurs="0" name="TargetedUnitPopulation_CustomFieldDateValue3_Item10" type="xs:date"/>
            <xs:element minOccurs="0" name="TargetedUnitPopulation_CustomFieldDateValue4_Item1" type="xs:date"/>
            <xs:element minOccurs="0" name="TargetedUnitPopulation_CustomFieldDateValue4_Item2" type="xs:date"/>
            <xs:element minOccurs="0" name="TargetedUnitPopulation_CustomFieldDateValue4_Item3" type="xs:date"/>
            <xs:element minOccurs="0" name="TargetedUnitPopulation_CustomFieldDateValue4_Item4" type="xs:date"/>
            <xs:element minOccurs="0" name="TargetedUnitPopulation_CustomFieldDateValue4_Item5" type="xs:date"/>
            <xs:element minOccurs="0" name="TargetedUnitPopulation_CustomFieldDateValue4_Item6" type="xs:date"/>
            <xs:element minOccurs="0" name="TargetedUnitPopulation_CustomFieldDateValue4_Item7" type="xs:date"/>
            <xs:element minOccurs="0" name="TargetedUnitPopulation_CustomFieldDateValue4_Item8" type="xs:date"/>
            <xs:element minOccurs="0" name="TargetedUnitPopulation_CustomFieldDateValue4_Item9" type="xs:date"/>
            <xs:element minOccurs="0" name="TargetedUnitPopulation_CustomFieldDateValue4_Item10" type="xs:date"/>
            <xs:element minOccurs="0" name="TargetedUnitPopulation_CustomFieldDateValue5_Item1" type="xs:date"/>
            <xs:element minOccurs="0" name="TargetedUnitPopulation_CustomFieldDateValue5_Item2" type="xs:date"/>
            <xs:element minOccurs="0" name="TargetedUnitPopulation_CustomFieldDateValue5_Item3" type="xs:date"/>
            <xs:element minOccurs="0" name="TargetedUnitPopulation_CustomFieldDateValue5_Item4" type="xs:date"/>
            <xs:element minOccurs="0" name="TargetedUnitPopulation_CustomFieldDateValue5_Item5" type="xs:date"/>
            <xs:element minOccurs="0" name="TargetedUnitPopulation_CustomFieldDateValue5_Item6" type="xs:date"/>
            <xs:element minOccurs="0" name="TargetedUnitPopulation_CustomFieldDateValue5_Item7" type="xs:date"/>
            <xs:element minOccurs="0" name="TargetedUnitPopulation_CustomFieldDateValue5_Item8" type="xs:date"/>
            <xs:element minOccurs="0" name="TargetedUnitPopulation_CustomFieldDateValue5_Item9" type="xs:date"/>
            <xs:element minOccurs="0" name="TargetedUnitPopulation_CustomFieldDateValue5_Item10" type="xs:date"/>
            <xs:element minOccurs="0" name="TargetedUnitPopulation_CustomFieldDecimalValue1_Item1" type="xs:decimal"/>
            <xs:element minOccurs="0" name="TargetedUnitPopulation_CustomFieldDecimalValue1_Item2" type="xs:decimal"/>
            <xs:element minOccurs="0" name="TargetedUnitPopulation_CustomFieldDecimalValue1_Item3" type="xs:decimal"/>
            <xs:element minOccurs="0" name="TargetedUnitPopulation_CustomFieldDecimalValue1_Item4" type="xs:decimal"/>
            <xs:element minOccurs="0" name="TargetedUnitPopulation_CustomFieldDecimalValue1_Item5" type="xs:decimal"/>
            <xs:element minOccurs="0" name="TargetedUnitPopulation_CustomFieldDecimalValue1_Item6" type="xs:decimal"/>
            <xs:element minOccurs="0" name="TargetedUnitPopulation_CustomFieldDecimalValue1_Item7" type="xs:decimal"/>
            <xs:element minOccurs="0" name="TargetedUnitPopulation_CustomFieldDecimalValue1_Item8" type="xs:decimal"/>
            <xs:element minOccurs="0" name="TargetedUnitPopulation_CustomFieldDecimalValue1_Item9" type="xs:decimal"/>
            <xs:element minOccurs="0" name="TargetedUnitPopulation_CustomFieldDecimalValue1_Item10" type="xs:decimal"/>
            <xs:element minOccurs="0" name="TargetedUnitPopulation_CustomFieldDecimalValue2_Item1" type="xs:decimal"/>
            <xs:element minOccurs="0" name="TargetedUnitPopulation_CustomFieldDecimalValue2_Item2" type="xs:decimal"/>
            <xs:element minOccurs="0" name="TargetedUnitPopulation_CustomFieldDecimalValue2_Item3" type="xs:decimal"/>
            <xs:element minOccurs="0" name="TargetedUnitPopulation_CustomFieldDecimalValue2_Item4" type="xs:decimal"/>
            <xs:element minOccurs="0" name="TargetedUnitPopulation_CustomFieldDecimalValue2_Item5" type="xs:decimal"/>
            <xs:element minOccurs="0" name="TargetedUnitPopulation_CustomFieldDecimalValue2_Item6" type="xs:decimal"/>
            <xs:element minOccurs="0" name="TargetedUnitPopulation_CustomFieldDecimalValue2_Item7" type="xs:decimal"/>
            <xs:element minOccurs="0" name="TargetedUnitPopulation_CustomFieldDecimalValue2_Item8" type="xs:decimal"/>
            <xs:element minOccurs="0" name="TargetedUnitPopulation_CustomFieldDecimalValue2_Item9" type="xs:decimal"/>
            <xs:element minOccurs="0" name="TargetedUnitPopulation_CustomFieldDecimalValue2_Item10" type="xs:decimal"/>
            <xs:element minOccurs="0" name="TargetedUnitPopulation_CustomFieldDecimalValue3_Item1" type="xs:decimal"/>
            <xs:element minOccurs="0" name="TargetedUnitPopulation_CustomFieldDecimalValue3_Item2" type="xs:decimal"/>
            <xs:element minOccurs="0" name="TargetedUnitPopulation_CustomFieldDecimalValue3_Item3" type="xs:decimal"/>
            <xs:element minOccurs="0" name="TargetedUnitPopulation_CustomFieldDecimalValue3_Item4" type="xs:decimal"/>
            <xs:element minOccurs="0" name="TargetedUnitPopulation_CustomFieldDecimalValue3_Item5" type="xs:decimal"/>
            <xs:element minOccurs="0" name="TargetedUnitPopulation_CustomFieldDecimalValue3_Item6" type="xs:decimal"/>
            <xs:element minOccurs="0" name="TargetedUnitPopulation_CustomFieldDecimalValue3_Item7" type="xs:decimal"/>
            <xs:element minOccurs="0" name="TargetedUnitPopulation_CustomFieldDecimalValue3_Item8" type="xs:decimal"/>
            <xs:element minOccurs="0" name="TargetedUnitPopulation_CustomFieldDecimalValue3_Item9" type="xs:decimal"/>
            <xs:element minOccurs="0" name="TargetedUnitPopulation_CustomFieldDecimalValue3_Item10" type="xs:decimal"/>
            <xs:element minOccurs="0" name="TargetedUnitPopulation_CustomFieldDecimalValue4_Item1" type="xs:decimal"/>
            <xs:element minOccurs="0" name="TargetedUnitPopulation_CustomFieldDecimalValue4_Item2" type="xs:decimal"/>
            <xs:element minOccurs="0" name="TargetedUnitPopulation_CustomFieldDecimalValue4_Item3" type="xs:decimal"/>
            <xs:element minOccurs="0" name="TargetedUnitPopulation_CustomFieldDecimalValue4_Item4" type="xs:decimal"/>
            <xs:element minOccurs="0" name="TargetedUnitPopulation_CustomFieldDecimalValue4_Item5" type="xs:decimal"/>
            <xs:element minOccurs="0" name="TargetedUnitPopulation_CustomFieldDecimalValue4_Item6" type="xs:decimal"/>
            <xs:element minOccurs="0" name="TargetedUnitPopulation_CustomFieldDecimalValue4_Item7" type="xs:decimal"/>
            <xs:element minOccurs="0" name="TargetedUnitPopulation_CustomFieldDecimalValue4_Item8" type="xs:decimal"/>
            <xs:element minOccurs="0" name="TargetedUnitPopulation_CustomFieldDecimalValue4_Item9" type="xs:decimal"/>
            <xs:element minOccurs="0" name="TargetedUnitPopulation_CustomFieldDecimalValue4_Item10" type="xs:decimal"/>
            <xs:element minOccurs="0" name="TargetedUnitPopulation_CustomFieldDecimalValue5_Item1" type="xs:decimal"/>
            <xs:element minOccurs="0" name="TargetedUnitPopulation_CustomFieldDecimalValue5_Item2" type="xs:decimal"/>
            <xs:element minOccurs="0" name="TargetedUnitPopulation_CustomFieldDecimalValue5_Item3" type="xs:decimal"/>
            <xs:element minOccurs="0" name="TargetedUnitPopulation_CustomFieldDecimalValue5_Item4" type="xs:decimal"/>
            <xs:element minOccurs="0" name="TargetedUnitPopulation_CustomFieldDecimalValue5_Item5" type="xs:decimal"/>
            <xs:element minOccurs="0" name="TargetedUnitPopulation_CustomFieldDecimalValue5_Item6" type="xs:decimal"/>
            <xs:element minOccurs="0" name="TargetedUnitPopulation_CustomFieldDecimalValue5_Item7" type="xs:decimal"/>
            <xs:element minOccurs="0" name="TargetedUnitPopulation_CustomFieldDecimalValue5_Item8" type="xs:decimal"/>
            <xs:element minOccurs="0" name="TargetedUnitPopulation_CustomFieldDecimalValue5_Item9" type="xs:decimal"/>
            <xs:element minOccurs="0" name="TargetedUnitPopulation_CustomFieldDecimalValue5_Item10" type="xs:decimal"/>
            <xs:element minOccurs="0" name="TargetedUnitPopulation_CustomFieldNumericValue1_Item1" type="xs:decimal"/>
            <xs:element minOccurs="0" name="TargetedUnitPopulation_CustomFieldNumericValue1_Item2" type="xs:decimal"/>
            <xs:element minOccurs="0" name="TargetedUnitPopulation_CustomFieldNumericValue1_Item3" type="xs:decimal"/>
            <xs:element minOccurs="0" name="TargetedUnitPopulation_CustomFieldNumericValue1_Item4" type="xs:decimal"/>
            <xs:element minOccurs="0" name="TargetedUnitPopulation_CustomFieldNumericValue1_Item5" type="xs:decimal"/>
            <xs:element minOccurs="0" name="TargetedUnitPopulation_CustomFieldNumericValue1_Item6" type="xs:decimal"/>
            <xs:element minOccurs="0" name="TargetedUnitPopulation_CustomFieldNumericValue1_Item7" type="xs:decimal"/>
            <xs:element minOccurs="0" name="TargetedUnitPopulation_CustomFieldNumericValue1_Item8" type="xs:decimal"/>
            <xs:element minOccurs="0" name="TargetedUnitPopulation_CustomFieldNumericValue1_Item9" type="xs:decimal"/>
            <xs:element minOccurs="0" name="TargetedUnitPopulation_CustomFieldNumericValue1_Item10" type="xs:decimal"/>
            <xs:element minOccurs="0" name="TargetedUnitPopulation_CustomFieldNumericValue2_Item1" type="xs:decimal"/>
            <xs:element minOccurs="0" name="TargetedUnitPopulation_CustomFieldNumericValue2_Item2" type="xs:decimal"/>
            <xs:element minOccurs="0" name="TargetedUnitPopulation_CustomFieldNumericValue2_Item3" type="xs:decimal"/>
            <xs:element minOccurs="0" name="TargetedUnitPopulation_CustomFieldNumericValue2_Item4" type="xs:decimal"/>
            <xs:element minOccurs="0" name="TargetedUnitPopulation_CustomFieldNumericValue2_Item5" type="xs:decimal"/>
            <xs:element minOccurs="0" name="TargetedUnitPopulation_CustomFieldNumericValue2_Item6" type="xs:decimal"/>
            <xs:element minOccurs="0" name="TargetedUnitPopulation_CustomFieldNumericValue2_Item7" type="xs:decimal"/>
            <xs:element minOccurs="0" name="TargetedUnitPopulation_CustomFieldNumericValue2_Item8" type="xs:decimal"/>
            <xs:element minOccurs="0" name="TargetedUnitPopulation_CustomFieldNumericValue2_Item9" type="xs:decimal"/>
            <xs:element minOccurs="0" name="TargetedUnitPopulation_CustomFieldNumericValue2_Item10" type="xs:decimal"/>
            <xs:element minOccurs="0" name="TargetedUnitPopulation_CustomFieldNumericValue3_Item1" type="xs:decimal"/>
            <xs:element minOccurs="0" name="TargetedUnitPopulation_CustomFieldNumericValue3_Item2" type="xs:decimal"/>
            <xs:element minOccurs="0" name="TargetedUnitPopulation_CustomFieldNumericValue3_Item3" type="xs:decimal"/>
            <xs:element minOccurs="0" name="TargetedUnitPopulation_CustomFieldNumericValue3_Item4" type="xs:decimal"/>
            <xs:element minOccurs="0" name="TargetedUnitPopulation_CustomFieldNumericValue3_Item5" type="xs:decimal"/>
            <xs:element minOccurs="0" name="TargetedUnitPopulation_CustomFieldNumericValue3_Item6" type="xs:decimal"/>
            <xs:element minOccurs="0" name="TargetedUnitPopulation_CustomFieldNumericValue3_Item7" type="xs:decimal"/>
            <xs:element minOccurs="0" name="TargetedUnitPopulation_CustomFieldNumericValue3_Item8" type="xs:decimal"/>
            <xs:element minOccurs="0" name="TargetedUnitPopulation_CustomFieldNumericValue3_Item9" type="xs:decimal"/>
            <xs:element minOccurs="0" name="TargetedUnitPopulation_CustomFieldNumericValue3_Item10" type="xs:decimal"/>
            <xs:element minOccurs="0" name="TargetedUnitPopulation_CustomFieldNumericValue4_Item1" type="xs:decimal"/>
            <xs:element minOccurs="0" name="TargetedUnitPopulation_CustomFieldNumericValue4_Item2" type="xs:decimal"/>
            <xs:element minOccurs="0" name="TargetedUnitPopulation_CustomFieldNumericValue4_Item3" type="xs:decimal"/>
            <xs:element minOccurs="0" name="TargetedUnitPopulation_CustomFieldNumericValue4_Item4" type="xs:decimal"/>
            <xs:element minOccurs="0" name="TargetedUnitPopulation_CustomFieldNumericValue4_Item5" type="xs:decimal"/>
            <xs:element minOccurs="0" name="TargetedUnitPopulation_CustomFieldNumericValue4_Item6" type="xs:decimal"/>
            <xs:element minOccurs="0" name="TargetedUnitPopulation_CustomFieldNumericValue4_Item7" type="xs:decimal"/>
            <xs:element minOccurs="0" name="TargetedUnitPopulation_CustomFieldNumericValue4_Item8" type="xs:decimal"/>
            <xs:element minOccurs="0" name="TargetedUnitPopulation_CustomFieldNumericValue4_Item9" type="xs:decimal"/>
            <xs:element minOccurs="0" name="TargetedUnitPopulation_CustomFieldNumericValue4_Item10" type="xs:decimal"/>
            <xs:element minOccurs="0" name="TargetedUnitPopulation_CustomFieldNumericValue5_Item1" type="xs:decimal"/>
            <xs:element minOccurs="0" name="TargetedUnitPopulation_CustomFieldNumericValue5_Item2" type="xs:decimal"/>
            <xs:element minOccurs="0" name="TargetedUnitPopulation_CustomFieldNumericValue5_Item3" type="xs:decimal"/>
            <xs:element minOccurs="0" name="TargetedUnitPopulation_CustomFieldNumericValue5_Item4" type="xs:decimal"/>
            <xs:element minOccurs="0" name="TargetedUnitPopulation_CustomFieldNumericValue5_Item5" type="xs:decimal"/>
            <xs:element minOccurs="0" name="TargetedUnitPopulation_CustomFieldNumericValue5_Item6" type="xs:decimal"/>
            <xs:element minOccurs="0" name="TargetedUnitPopulation_CustomFieldNumericValue5_Item7" type="xs:decimal"/>
            <xs:element minOccurs="0" name="TargetedUnitPopulation_CustomFieldNumericValue5_Item8" type="xs:decimal"/>
            <xs:element minOccurs="0" name="TargetedUnitPopulation_CustomFieldNumericValue5_Item9" type="xs:decimal"/>
            <xs:element minOccurs="0" name="TargetedUnitPopulation_CustomFieldNumericValue5_Item10" type="xs:decimal"/>
            <xs:element minOccurs="0" name="TargetedUnitPopulation_CustomFieldTextValue1_Item1" type="xs:string"/>
            <xs:element minOccurs="0" name="TargetedUnitPopulation_CustomFieldTextValue1_Item2" type="xs:string"/>
            <xs:element minOccurs="0" name="TargetedUnitPopulation_CustomFieldTextValue1_Item3" type="xs:string"/>
            <xs:element minOccurs="0" name="TargetedUnitPopulation_CustomFieldTextValue1_Item4" type="xs:string"/>
            <xs:element minOccurs="0" name="TargetedUnitPopulation_CustomFieldTextValue1_Item5" type="xs:string"/>
            <xs:element minOccurs="0" name="TargetedUnitPopulation_CustomFieldTextValue1_Item6" type="xs:string"/>
            <xs:element minOccurs="0" name="TargetedUnitPopulation_CustomFieldTextValue1_Item7" type="xs:string"/>
            <xs:element minOccurs="0" name="TargetedUnitPopulation_CustomFieldTextValue1_Item8" type="xs:string"/>
            <xs:element minOccurs="0" name="TargetedUnitPopulation_CustomFieldTextValue1_Item9" type="xs:string"/>
            <xs:element minOccurs="0" name="TargetedUnitPopulation_CustomFieldTextValue1_Item10" type="xs:string"/>
            <xs:element minOccurs="0" name="TargetedUnitPopulation_CustomFieldTextValue10_Item1" type="xs:string"/>
            <xs:element minOccurs="0" name="TargetedUnitPopulation_CustomFieldTextValue10_Item2" type="xs:string"/>
            <xs:element minOccurs="0" name="TargetedUnitPopulation_CustomFieldTextValue10_Item3" type="xs:string"/>
            <xs:element minOccurs="0" name="TargetedUnitPopulation_CustomFieldTextValue10_Item4" type="xs:string"/>
            <xs:element minOccurs="0" name="TargetedUnitPopulation_CustomFieldTextValue10_Item5" type="xs:string"/>
            <xs:element minOccurs="0" name="TargetedUnitPopulation_CustomFieldTextValue10_Item6" type="xs:string"/>
            <xs:element minOccurs="0" name="TargetedUnitPopulation_CustomFieldTextValue10_Item7" type="xs:string"/>
            <xs:element minOccurs="0" name="TargetedUnitPopulation_CustomFieldTextValue10_Item8" type="xs:string"/>
            <xs:element minOccurs="0" name="TargetedUnitPopulation_CustomFieldTextValue10_Item9" type="xs:string"/>
            <xs:element minOccurs="0" name="TargetedUnitPopulation_CustomFieldTextValue10_Item10" type="xs:string"/>
            <xs:element minOccurs="0" name="TargetedUnitPopulation_CustomFieldTextValue11_Item1" type="xs:string"/>
            <xs:element minOccurs="0" name="TargetedUnitPopulation_CustomFieldTextValue11_Item2" type="xs:string"/>
            <xs:element minOccurs="0" name="TargetedUnitPopulation_CustomFieldTextValue11_Item3" type="xs:string"/>
            <xs:element minOccurs="0" name="TargetedUnitPopulation_CustomFieldTextValue11_Item4" type="xs:string"/>
            <xs:element minOccurs="0" name="TargetedUnitPopulation_CustomFieldTextValue11_Item5" type="xs:string"/>
            <xs:element minOccurs="0" name="TargetedUnitPopulation_CustomFieldTextValue11_Item6" type="xs:string"/>
            <xs:element minOccurs="0" name="TargetedUnitPopulation_CustomFieldTextValue11_Item7" type="xs:string"/>
            <xs:element minOccurs="0" name="TargetedUnitPopulation_CustomFieldTextValue11_Item8" type="xs:string"/>
            <xs:element minOccurs="0" name="TargetedUnitPopulation_CustomFieldTextValue11_Item9" type="xs:string"/>
            <xs:element minOccurs="0" name="TargetedUnitPopulation_CustomFieldTextValue11_Item10" type="xs:string"/>
            <xs:element minOccurs="0" name="TargetedUnitPopulation_CustomFieldTextValue12_Item1" type="xs:string"/>
            <xs:element minOccurs="0" name="TargetedUnitPopulation_CustomFieldTextValue12_Item2" type="xs:string"/>
            <xs:element minOccurs="0" name="TargetedUnitPopulation_CustomFieldTextValue12_Item3" type="xs:string"/>
            <xs:element minOccurs="0" name="TargetedUnitPopulation_CustomFieldTextValue12_Item4" type="xs:string"/>
            <xs:element minOccurs="0" name="TargetedUnitPopulation_CustomFieldTextValue12_Item5" type="xs:string"/>
            <xs:element minOccurs="0" name="TargetedUnitPopulation_CustomFieldTextValue12_Item6" type="xs:string"/>
            <xs:element minOccurs="0" name="TargetedUnitPopulation_CustomFieldTextValue12_Item7" type="xs:string"/>
            <xs:element minOccurs="0" name="TargetedUnitPopulation_CustomFieldTextValue12_Item8" type="xs:string"/>
            <xs:element minOccurs="0" name="TargetedUnitPopulation_CustomFieldTextValue12_Item9" type="xs:string"/>
            <xs:element minOccurs="0" name="TargetedUnitPopulation_CustomFieldTextValue12_Item10" type="xs:string"/>
            <xs:element minOccurs="0" name="TargetedUnitPopulation_CustomFieldTextValue13_Item1" type="xs:string"/>
            <xs:element minOccurs="0" name="TargetedUnitPopulation_CustomFieldTextValue13_Item2" type="xs:string"/>
            <xs:element minOccurs="0" name="TargetedUnitPopulation_CustomFieldTextValue13_Item3" type="xs:string"/>
            <xs:element minOccurs="0" name="TargetedUnitPopulation_CustomFieldTextValue13_Item4" type="xs:string"/>
            <xs:element minOccurs="0" name="TargetedUnitPopulation_CustomFieldTextValue13_Item5" type="xs:string"/>
            <xs:element minOccurs="0" name="TargetedUnitPopulation_CustomFieldTextValue13_Item6" type="xs:string"/>
            <xs:element minOccurs="0" name="TargetedUnitPopulation_CustomFieldTextValue13_Item7" type="xs:string"/>
            <xs:element minOccurs="0" name="TargetedUnitPopulation_CustomFieldTextValue13_Item8" type="xs:string"/>
            <xs:element minOccurs="0" name="TargetedUnitPopulation_CustomFieldTextValue13_Item9" type="xs:string"/>
            <xs:element minOccurs="0" name="TargetedUnitPopulation_CustomFieldTextValue13_Item10" type="xs:string"/>
            <xs:element minOccurs="0" name="TargetedUnitPopulation_CustomFieldTextValue14_Item1" type="xs:string"/>
            <xs:element minOccurs="0" name="TargetedUnitPopulation_CustomFieldTextValue14_Item2" type="xs:string"/>
            <xs:element minOccurs="0" name="TargetedUnitPopulation_CustomFieldTextValue14_Item3" type="xs:string"/>
            <xs:element minOccurs="0" name="TargetedUnitPopulation_CustomFieldTextValue14_Item4" type="xs:string"/>
            <xs:element minOccurs="0" name="TargetedUnitPopulation_CustomFieldTextValue14_Item5" type="xs:string"/>
            <xs:element minOccurs="0" name="TargetedUnitPopulation_CustomFieldTextValue14_Item6" type="xs:string"/>
            <xs:element minOccurs="0" name="TargetedUnitPopulation_CustomFieldTextValue14_Item7" type="xs:string"/>
            <xs:element minOccurs="0" name="TargetedUnitPopulation_CustomFieldTextValue14_Item8" type="xs:string"/>
            <xs:element minOccurs="0" name="TargetedUnitPopulation_CustomFieldTextValue14_Item9" type="xs:string"/>
            <xs:element minOccurs="0" name="TargetedUnitPopulation_CustomFieldTextValue14_Item10" type="xs:string"/>
            <xs:element minOccurs="0" name="TargetedUnitPopulation_CustomFieldTextValue15_Item1" type="xs:string"/>
            <xs:element minOccurs="0" name="TargetedUnitPopulation_CustomFieldTextValue15_Item2" type="xs:string"/>
            <xs:element minOccurs="0" name="TargetedUnitPopulation_CustomFieldTextValue15_Item3" type="xs:string"/>
            <xs:element minOccurs="0" name="TargetedUnitPopulation_CustomFieldTextValue15_Item4" type="xs:string"/>
            <xs:element minOccurs="0" name="TargetedUnitPopulation_CustomFieldTextValue15_Item5" type="xs:string"/>
            <xs:element minOccurs="0" name="TargetedUnitPopulation_CustomFieldTextValue15_Item6" type="xs:string"/>
            <xs:element minOccurs="0" name="TargetedUnitPopulation_CustomFieldTextValue15_Item7" type="xs:string"/>
            <xs:element minOccurs="0" name="TargetedUnitPopulation_CustomFieldTextValue15_Item8" type="xs:string"/>
            <xs:element minOccurs="0" name="TargetedUnitPopulation_CustomFieldTextValue15_Item9" type="xs:string"/>
            <xs:element minOccurs="0" name="TargetedUnitPopulation_CustomFieldTextValue15_Item10" type="xs:string"/>
            <xs:element minOccurs="0" name="TargetedUnitPopulation_CustomFieldTextValue2_Item1" type="xs:string"/>
            <xs:element minOccurs="0" name="TargetedUnitPopulation_CustomFieldTextValue2_Item2" type="xs:string"/>
            <xs:element minOccurs="0" name="TargetedUnitPopulation_CustomFieldTextValue2_Item3" type="xs:string"/>
            <xs:element minOccurs="0" name="TargetedUnitPopulation_CustomFieldTextValue2_Item4" type="xs:string"/>
            <xs:element minOccurs="0" name="TargetedUnitPopulation_CustomFieldTextValue2_Item5" type="xs:string"/>
            <xs:element minOccurs="0" name="TargetedUnitPopulation_CustomFieldTextValue2_Item6" type="xs:string"/>
            <xs:element minOccurs="0" name="TargetedUnitPopulation_CustomFieldTextValue2_Item7" type="xs:string"/>
            <xs:element minOccurs="0" name="TargetedUnitPopulation_CustomFieldTextValue2_Item8" type="xs:string"/>
            <xs:element minOccurs="0" name="TargetedUnitPopulation_CustomFieldTextValue2_Item9" type="xs:string"/>
            <xs:element minOccurs="0" name="TargetedUnitPopulation_CustomFieldTextValue2_Item10" type="xs:string"/>
            <xs:element minOccurs="0" name="TargetedUnitPopulation_CustomFieldTextValue3_Item1" type="xs:string"/>
            <xs:element minOccurs="0" name="TargetedUnitPopulation_CustomFieldTextValue3_Item2" type="xs:string"/>
            <xs:element minOccurs="0" name="TargetedUnitPopulation_CustomFieldTextValue3_Item3" type="xs:string"/>
            <xs:element minOccurs="0" name="TargetedUnitPopulation_CustomFieldTextValue3_Item4" type="xs:string"/>
            <xs:element minOccurs="0" name="TargetedUnitPopulation_CustomFieldTextValue3_Item5" type="xs:string"/>
            <xs:element minOccurs="0" name="TargetedUnitPopulation_CustomFieldTextValue3_Item6" type="xs:string"/>
            <xs:element minOccurs="0" name="TargetedUnitPopulation_CustomFieldTextValue3_Item7" type="xs:string"/>
            <xs:element minOccurs="0" name="TargetedUnitPopulation_CustomFieldTextValue3_Item8" type="xs:string"/>
            <xs:element minOccurs="0" name="TargetedUnitPopulation_CustomFieldTextValue3_Item9" type="xs:string"/>
            <xs:element minOccurs="0" name="TargetedUnitPopulation_CustomFieldTextValue3_Item10" type="xs:string"/>
            <xs:element minOccurs="0" name="TargetedUnitPopulation_CustomFieldTextValue4_Item1" type="xs:string"/>
            <xs:element minOccurs="0" name="TargetedUnitPopulation_CustomFieldTextValue4_Item2" type="xs:string"/>
            <xs:element minOccurs="0" name="TargetedUnitPopulation_CustomFieldTextValue4_Item3" type="xs:string"/>
            <xs:element minOccurs="0" name="TargetedUnitPopulation_CustomFieldTextValue4_Item4" type="xs:string"/>
            <xs:element minOccurs="0" name="TargetedUnitPopulation_CustomFieldTextValue4_Item5" type="xs:string"/>
            <xs:element minOccurs="0" name="TargetedUnitPopulation_CustomFieldTextValue4_Item6" type="xs:string"/>
            <xs:element minOccurs="0" name="TargetedUnitPopulation_CustomFieldTextValue4_Item7" type="xs:string"/>
            <xs:element minOccurs="0" name="TargetedUnitPopulation_CustomFieldTextValue4_Item8" type="xs:string"/>
            <xs:element minOccurs="0" name="TargetedUnitPopulation_CustomFieldTextValue4_Item9" type="xs:string"/>
            <xs:element minOccurs="0" name="TargetedUnitPopulation_CustomFieldTextValue4_Item10" type="xs:string"/>
            <xs:element minOccurs="0" name="TargetedUnitPopulation_CustomFieldTextValue5_Item1" type="xs:string"/>
            <xs:element minOccurs="0" name="TargetedUnitPopulation_CustomFieldTextValue5_Item2" type="xs:string"/>
            <xs:element minOccurs="0" name="TargetedUnitPopulation_CustomFieldTextValue5_Item3" type="xs:string"/>
            <xs:element minOccurs="0" name="TargetedUnitPopulation_CustomFieldTextValue5_Item4" type="xs:string"/>
            <xs:element minOccurs="0" name="TargetedUnitPopulation_CustomFieldTextValue5_Item5" type="xs:string"/>
            <xs:element minOccurs="0" name="TargetedUnitPopulation_CustomFieldTextValue5_Item6" type="xs:string"/>
            <xs:element minOccurs="0" name="TargetedUnitPopulation_CustomFieldTextValue5_Item7" type="xs:string"/>
            <xs:element minOccurs="0" name="TargetedUnitPopulation_CustomFieldTextValue5_Item8" type="xs:string"/>
            <xs:element minOccurs="0" name="TargetedUnitPopulation_CustomFieldTextValue5_Item9" type="xs:string"/>
            <xs:element minOccurs="0" name="TargetedUnitPopulation_CustomFieldTextValue5_Item10" type="xs:string"/>
            <xs:element minOccurs="0" name="TargetedUnitPopulation_CustomFieldTextValue6_Item1" type="xs:string"/>
            <xs:element minOccurs="0" name="TargetedUnitPopulation_CustomFieldTextValue6_Item2" type="xs:string"/>
            <xs:element minOccurs="0" name="TargetedUnitPopulation_CustomFieldTextValue6_Item3" type="xs:string"/>
            <xs:element minOccurs="0" name="TargetedUnitPopulation_CustomFieldTextValue6_Item4" type="xs:string"/>
            <xs:element minOccurs="0" name="TargetedUnitPopulation_CustomFieldTextValue6_Item5" type="xs:string"/>
            <xs:element minOccurs="0" name="TargetedUnitPopulation_CustomFieldTextValue6_Item6" type="xs:string"/>
            <xs:element minOccurs="0" name="TargetedUnitPopulation_CustomFieldTextValue6_Item7" type="xs:string"/>
            <xs:element minOccurs="0" name="TargetedUnitPopulation_CustomFieldTextValue6_Item8" type="xs:string"/>
            <xs:element minOccurs="0" name="TargetedUnitPopulation_CustomFieldTextValue6_Item9" type="xs:string"/>
            <xs:element minOccurs="0" name="TargetedUnitPopulation_CustomFieldTextValue6_Item10" type="xs:string"/>
            <xs:element minOccurs="0" name="TargetedUnitPopulation_CustomFieldTextValue7_Item1" type="xs:string"/>
            <xs:element minOccurs="0" name="TargetedUnitPopulation_CustomFieldTextValue7_Item2" type="xs:string"/>
            <xs:element minOccurs="0" name="TargetedUnitPopulation_CustomFieldTextValue7_Item3" type="xs:string"/>
            <xs:element minOccurs="0" name="TargetedUnitPopulation_CustomFieldTextValue7_Item4" type="xs:string"/>
            <xs:element minOccurs="0" name="TargetedUnitPopulation_CustomFieldTextValue7_Item5" type="xs:string"/>
            <xs:element minOccurs="0" name="TargetedUnitPopulation_CustomFieldTextValue7_Item6" type="xs:string"/>
            <xs:element minOccurs="0" name="TargetedUnitPopulation_CustomFieldTextValue7_Item7" type="xs:string"/>
            <xs:element minOccurs="0" name="TargetedUnitPopulation_CustomFieldTextValue7_Item8" type="xs:string"/>
            <xs:element minOccurs="0" name="TargetedUnitPopulation_CustomFieldTextValue7_Item9" type="xs:string"/>
            <xs:element minOccurs="0" name="TargetedUnitPopulation_CustomFieldTextValue7_Item10" type="xs:string"/>
            <xs:element minOccurs="0" name="TargetedUnitPopulation_CustomFieldTextValue8_Item1" type="xs:string"/>
            <xs:element minOccurs="0" name="TargetedUnitPopulation_CustomFieldTextValue8_Item2" type="xs:string"/>
            <xs:element minOccurs="0" name="TargetedUnitPopulation_CustomFieldTextValue8_Item3" type="xs:string"/>
            <xs:element minOccurs="0" name="TargetedUnitPopulation_CustomFieldTextValue8_Item4" type="xs:string"/>
            <xs:element minOccurs="0" name="TargetedUnitPopulation_CustomFieldTextValue8_Item5" type="xs:string"/>
            <xs:element minOccurs="0" name="TargetedUnitPopulation_CustomFieldTextValue8_Item6" type="xs:string"/>
            <xs:element minOccurs="0" name="TargetedUnitPopulation_CustomFieldTextValue8_Item7" type="xs:string"/>
            <xs:element minOccurs="0" name="TargetedUnitPopulation_CustomFieldTextValue8_Item8" type="xs:string"/>
            <xs:element minOccurs="0" name="TargetedUnitPopulation_CustomFieldTextValue8_Item9" type="xs:string"/>
            <xs:element minOccurs="0" name="TargetedUnitPopulation_CustomFieldTextValue8_Item10" type="xs:string"/>
            <xs:element minOccurs="0" name="TargetedUnitPopulation_CustomFieldTextValue9_Item1" type="xs:string"/>
            <xs:element minOccurs="0" name="TargetedUnitPopulation_CustomFieldTextValue9_Item2" type="xs:string"/>
            <xs:element minOccurs="0" name="TargetedUnitPopulation_CustomFieldTextValue9_Item3" type="xs:string"/>
            <xs:element minOccurs="0" name="TargetedUnitPopulation_CustomFieldTextValue9_Item4" type="xs:string"/>
            <xs:element minOccurs="0" name="TargetedUnitPopulation_CustomFieldTextValue9_Item5" type="xs:string"/>
            <xs:element minOccurs="0" name="TargetedUnitPopulation_CustomFieldTextValue9_Item6" type="xs:string"/>
            <xs:element minOccurs="0" name="TargetedUnitPopulation_CustomFieldTextValue9_Item7" type="xs:string"/>
            <xs:element minOccurs="0" name="TargetedUnitPopulation_CustomFieldTextValue9_Item8" type="xs:string"/>
            <xs:element minOccurs="0" name="TargetedUnitPopulation_CustomFieldTextValue9_Item9" type="xs:string"/>
            <xs:element minOccurs="0" name="TargetedUnitPopulation_CustomFieldTextValue9_Item10" type="xs:string"/>
            <xs:element minOccurs="0" name="TargetedUnitPopulation_NumberOfUnits_Item1" type="xs:decimal"/>
            <xs:element minOccurs="0" name="TargetedUnitPopulation_NumberOfUnits_Item2" type="xs:decimal"/>
            <xs:element minOccurs="0" name="TargetedUnitPopulation_NumberOfUnits_Item3" type="xs:decimal"/>
            <xs:element minOccurs="0" name="TargetedUnitPopulation_NumberOfUnits_Item4" type="xs:decimal"/>
            <xs:element minOccurs="0" name="TargetedUnitPopulation_NumberOfUnits_Item5" type="xs:decimal"/>
            <xs:element minOccurs="0" name="TargetedUnitPopulation_NumberOfUnits_Item6" type="xs:decimal"/>
            <xs:element minOccurs="0" name="TargetedUnitPopulation_NumberOfUnits_Item7" type="xs:decimal"/>
            <xs:element minOccurs="0" name="TargetedUnitPopulation_NumberOfUnits_Item8" type="xs:decimal"/>
            <xs:element minOccurs="0" name="TargetedUnitPopulation_NumberOfUnits_Item9" type="xs:decimal"/>
            <xs:element minOccurs="0" name="TargetedUnitPopulation_NumberOfUnits_Item10" type="xs:decimal"/>
            <xs:element minOccurs="0" name="TargetedUnitPopulation_PopulationTypes_PopulationType_Item1" type="xs:string"/>
            <xs:element minOccurs="0" name="TargetedUnitPopulation_PopulationTypes_PopulationType_Item2" type="xs:string"/>
            <xs:element minOccurs="0" name="TargetedUnitPopulation_PopulationTypes_PopulationType_Item3" type="xs:string"/>
            <xs:element minOccurs="0" name="TargetedUnitPopulation_PopulationTypes_PopulationType_Item4" type="xs:string"/>
            <xs:element minOccurs="0" name="TargetedUnitPopulation_PopulationTypes_PopulationType_Item5" type="xs:string"/>
            <xs:element minOccurs="0" name="TargetedUnitPopulation_PopulationTypes_PopulationType_Item6" type="xs:string"/>
            <xs:element minOccurs="0" name="TargetedUnitPopulation_PopulationTypes_PopulationType_Item7" type="xs:string"/>
            <xs:element minOccurs="0" name="TargetedUnitPopulation_PopulationTypes_PopulationType_Item8" type="xs:string"/>
            <xs:element minOccurs="0" name="TargetedUnitPopulation_PopulationTypes_PopulationType_Item9" type="xs:string"/>
            <xs:element minOccurs="0" name="TargetedUnitPopulation_PopulationTypes_PopulationType_Item10" type="xs:string"/>
            <xs:element minOccurs="0" name="UtilityAllowance_AirConditioningAllowanceBR1" type="xs:decimal"/>
            <xs:element minOccurs="0" name="UtilityAllowance_AirConditioningAllowanceBR2" type="xs:decimal"/>
            <xs:element minOccurs="0" name="UtilityAllowance_AirConditioningAllowanceBR3" type="xs:decimal"/>
            <xs:element minOccurs="0" name="UtilityAllowance_AirConditioningAllowanceBR4" type="xs:decimal"/>
            <xs:element minOccurs="0" name="UtilityAllowance_AirConditioningAllowanceBR5" type="xs:decimal"/>
            <xs:element minOccurs="0" name="UtilityAllowance_AirConditioningAllowanceStudio" type="xs:decimal"/>
            <xs:element minOccurs="0" name="UtilityAllowance_AirConditioningPaidByID" type="xs:int"/>
            <xs:element minOccurs="0" name="UtilityAllowance_AirConditioningUtilityTypeID" type="xs:int"/>
            <xs:element minOccurs="0" name="UtilityAllowance_CookingAllowanceBR1" type="xs:decimal"/>
            <xs:element minOccurs="0" name="UtilityAllowance_CookingAllowanceBR2" type="xs:decimal"/>
            <xs:element minOccurs="0" name="UtilityAllowance_CookingAllowanceBR3" type="xs:decimal"/>
            <xs:element minOccurs="0" name="UtilityAllowance_CookingAllowanceBR4" type="xs:decimal"/>
            <xs:element minOccurs="0" name="UtilityAllowance_CookingAllowanceBR5" type="xs:decimal"/>
            <xs:element minOccurs="0" name="UtilityAllowance_CookingAllowanceStudio" type="xs:decimal"/>
            <xs:element minOccurs="0" name="UtilityAllowance_CookingPaidByID" type="xs:int"/>
            <xs:element minOccurs="0" name="UtilityAllowance_CookingUtilityTypeID" type="xs:int"/>
            <xs:element minOccurs="0" name="UtilityAllowance_CustomFieldBitValue1" type="xs:boolean"/>
            <xs:element minOccurs="0" name="UtilityAllowance_CustomFieldBitValue2" type="xs:boolean"/>
            <xs:element minOccurs="0" name="UtilityAllowance_CustomFieldBitValue3" type="xs:boolean"/>
            <xs:element minOccurs="0" name="UtilityAllowance_CustomFieldBitValue4" type="xs:boolean"/>
            <xs:element minOccurs="0" name="UtilityAllowance_CustomFieldBitValue5" type="xs:boolean"/>
            <xs:element minOccurs="0" name="UtilityAllowance_CustomFieldDateValue1" type="xs:date"/>
            <xs:element minOccurs="0" name="UtilityAllowance_CustomFieldDateValue2" type="xs:date"/>
            <xs:element minOccurs="0" name="UtilityAllowance_CustomFieldDateValue3" type="xs:date"/>
            <xs:element minOccurs="0" name="UtilityAllowance_CustomFieldDateValue4" type="xs:date"/>
            <xs:element minOccurs="0" name="UtilityAllowance_CustomFieldDateValue5" type="xs:date"/>
            <xs:element minOccurs="0" name="UtilityAllowance_CustomFieldDecimalValue1" type="xs:decimal"/>
            <xs:element minOccurs="0" name="UtilityAllowance_CustomFieldDecimalValue2" type="xs:decimal"/>
            <xs:element minOccurs="0" name="UtilityAllowance_CustomFieldDecimalValue3" type="xs:decimal"/>
            <xs:element minOccurs="0" name="UtilityAllowance_CustomFieldDecimalValue4" type="xs:decimal"/>
            <xs:element minOccurs="0" name="UtilityAllowance_CustomFieldDecimalValue5" type="xs:decimal"/>
            <xs:element minOccurs="0" name="UtilityAllowance_CustomFieldNumericValue1" type="xs:decimal"/>
            <xs:element minOccurs="0" name="UtilityAllowance_CustomFieldNumericValue2" type="xs:decimal"/>
            <xs:element minOccurs="0" name="UtilityAllowance_CustomFieldNumericValue3" type="xs:decimal"/>
            <xs:element minOccurs="0" name="UtilityAllowance_CustomFieldNumericValue4" type="xs:decimal"/>
            <xs:element minOccurs="0" name="UtilityAllowance_CustomFieldNumericValue5" type="xs:decimal"/>
            <xs:element minOccurs="0" name="UtilityAllowance_CustomFieldTextValue1" type="xs:string"/>
            <xs:element minOccurs="0" name="UtilityAllowance_CustomFieldTextValue10" type="xs:string"/>
            <xs:element minOccurs="0" name="UtilityAllowance_CustomFieldTextValue11" type="xs:string"/>
            <xs:element minOccurs="0" name="UtilityAllowance_CustomFieldTextValue12" type="xs:string"/>
            <xs:element minOccurs="0" name="UtilityAllowance_CustomFieldTextValue13" type="xs:string"/>
            <xs:element minOccurs="0" name="UtilityAllowance_CustomFieldTextValue14" type="xs:string"/>
            <xs:element minOccurs="0" name="UtilityAllowance_CustomFieldTextValue15" type="xs:string"/>
            <xs:element minOccurs="0" name="UtilityAllowance_CustomFieldTextValue2" type="xs:string"/>
            <xs:element minOccurs="0" name="UtilityAllowance_CustomFieldTextValue3" type="xs:string"/>
            <xs:element minOccurs="0" name="UtilityAllowance_CustomFieldTextValue4" type="xs:string"/>
            <xs:element minOccurs="0" name="UtilityAllowance_CustomFieldTextValue5" type="xs:string"/>
            <xs:element minOccurs="0" name="UtilityAllowance_CustomFieldTextValue6" type="xs:string"/>
            <xs:element minOccurs="0" name="UtilityAllowance_CustomFieldTextValue7" type="xs:string"/>
            <xs:element minOccurs="0" name="UtilityAllowance_CustomFieldTextValue8" type="xs:string"/>
            <xs:element minOccurs="0" name="UtilityAllowance_CustomFieldTextValue9" type="xs:string"/>
            <xs:element minOccurs="0" name="UtilityAllowance_HeatingAllowanceBR1" type="xs:decimal"/>
            <xs:element minOccurs="0" name="UtilityAllowance_HeatingAllowanceBR2" type="xs:decimal"/>
            <xs:element minOccurs="0" name="UtilityAllowance_HeatingAllowanceBR3" type="xs:decimal"/>
            <xs:element minOccurs="0" name="UtilityAllowance_HeatingAllowanceBR4" type="xs:decimal"/>
            <xs:element minOccurs="0" name="UtilityAllowance_HeatingAllowanceBR5" type="xs:decimal"/>
            <xs:element minOccurs="0" name="UtilityAllowance_HeatingAllowanceStudio" type="xs:decimal"/>
            <xs:element minOccurs="0" name="UtilityAllowance_HeatingPaidByID" type="xs:int"/>
            <xs:element minOccurs="0" name="UtilityAllowance_HeatingUtilityTypeID" type="xs:int"/>
            <xs:element minOccurs="0" name="UtilityAllowance_HotWaterAllowanceBR1" type="xs:decimal"/>
            <xs:element minOccurs="0" name="UtilityAllowance_HotWaterAllowanceBR2" type="xs:decimal"/>
            <xs:element minOccurs="0" name="UtilityAllowance_HotWaterAllowanceBR3" type="xs:decimal"/>
            <xs:element minOccurs="0" name="UtilityAllowance_HotWaterAllowanceBR4" type="xs:decimal"/>
            <xs:element minOccurs="0" name="UtilityAllowance_HotWaterAllowanceBR5" type="xs:decimal"/>
            <xs:element minOccurs="0" name="UtilityAllowance_HotWaterAllowanceStudio" type="xs:decimal"/>
            <xs:element minOccurs="0" name="UtilityAllowance_HotWaterPaidByID" type="xs:int"/>
            <xs:element minOccurs="0" name="UtilityAllowance_HotWaterUtilityTypeID" type="xs:int"/>
            <xs:element minOccurs="0" name="UtilityAllowance_LightingAllowanceBR1" type="xs:decimal"/>
            <xs:element minOccurs="0" name="UtilityAllowance_LightingAllowanceBR2" type="xs:decimal"/>
            <xs:element minOccurs="0" name="UtilityAllowance_LightingAllowanceBR3" type="xs:decimal"/>
            <xs:element minOccurs="0" name="UtilityAllowance_LightingAllowanceBR4" type="xs:decimal"/>
            <xs:element minOccurs="0" name="UtilityAllowance_LightingAllowanceBR5" type="xs:decimal"/>
            <xs:element minOccurs="0" name="UtilityAllowance_LightingAllowanceStudio" type="xs:decimal"/>
            <xs:element minOccurs="0" name="UtilityAllowance_LightingPaidByID" type="xs:int"/>
            <xs:element minOccurs="0" name="UtilityAllowance_LightingUtilityTypeID" type="xs:int"/>
            <xs:element minOccurs="0" name="UtilityAllowance_RangeAllowanceBR1" type="xs:decimal"/>
            <xs:element minOccurs="0" name="UtilityAllowance_RangeAllowanceBR2" type="xs:decimal"/>
            <xs:element minOccurs="0" name="UtilityAllowance_RangeAllowanceBR3" type="xs:decimal"/>
            <xs:element minOccurs="0" name="UtilityAllowance_RangeAllowanceBR4" type="xs:decimal"/>
            <xs:element minOccurs="0" name="UtilityAllowance_RangeAllowanceBR5" type="xs:decimal"/>
            <xs:element minOccurs="0" name="UtilityAllowance_RangeAllowanceStudio" type="xs:decimal"/>
            <xs:element minOccurs="0" name="UtilityAllowance_RefrigeratorAllowanceBR1" type="xs:decimal"/>
            <xs:element minOccurs="0" name="UtilityAllowance_RefrigeratorAllowanceBR2" type="xs:decimal"/>
            <xs:element minOccurs="0" name="UtilityAllowance_RefrigeratorAllowanceBR3" type="xs:decimal"/>
            <xs:element minOccurs="0" name="UtilityAllowance_RefrigeratorAllowanceBR4" type="xs:decimal"/>
            <xs:element minOccurs="0" name="UtilityAllowance_RefrigeratorAllowanceBR5" type="xs:decimal"/>
            <xs:element minOccurs="0" name="UtilityAllowance_RefrigeratorAllowanceStudio" type="xs:decimal"/>
            <xs:element minOccurs="0" name="UtilityAllowance_SewerAllowanceBR1" type="xs:decimal"/>
            <xs:element minOccurs="0" name="UtilityAllowance_SewerAllowanceBR2" type="xs:decimal"/>
            <xs:element minOccurs="0" name="UtilityAllowance_SewerAllowanceBR3" type="xs:decimal"/>
            <xs:element minOccurs="0" name="UtilityAllowance_SewerAllowanceBR4" type="xs:decimal"/>
            <xs:element minOccurs="0" name="UtilityAllowance_SewerAllowanceBR5" type="xs:decimal"/>
            <xs:element minOccurs="0" name="UtilityAllowance_SewerAllowanceStudio" type="xs:decimal"/>
            <xs:element minOccurs="0" name="UtilityAllowance_SewerPaidByID" type="xs:int"/>
            <xs:element minOccurs="0" name="UtilityAllowance_SewerUtilityTypeID" type="xs:int"/>
            <xs:element minOccurs="0" name="UtilityAllowance_TrashAllowanceBR1" type="xs:decimal"/>
            <xs:element minOccurs="0" name="UtilityAllowance_TrashAllowanceBR2" type="xs:decimal"/>
            <xs:element minOccurs="0" name="UtilityAllowance_TrashAllowanceBR3" type="xs:decimal"/>
            <xs:element minOccurs="0" name="UtilityAllowance_TrashAllowanceBR4" type="xs:decimal"/>
            <xs:element minOccurs="0" name="UtilityAllowance_TrashAllowanceBR5" type="xs:decimal"/>
            <xs:element minOccurs="0" name="UtilityAllowance_TrashAllowanceStudio" type="xs:decimal"/>
            <xs:element minOccurs="0" name="UtilityAllowance_TrashPaidByID" type="xs:int"/>
            <xs:element minOccurs="0" name="UtilityAllowance_TrashUtilityTypeID" type="xs:int"/>
            <xs:element minOccurs="0" name="UtilityAllowance_WaterAllowanceBR1" type="xs:decimal"/>
            <xs:element minOccurs="0" name="UtilityAllowance_WaterAllowanceBR2" type="xs:decimal"/>
            <xs:element minOccurs="0" name="UtilityAllowance_WaterAllowanceBR3" type="xs:decimal"/>
            <xs:element minOccurs="0" name="UtilityAllowance_WaterAllowanceBR4" type="xs:decimal"/>
            <xs:element minOccurs="0" name="UtilityAllowance_WaterAllowanceBR5" type="xs:decimal"/>
            <xs:element minOccurs="0" name="UtilityAllowance_WaterAllowanceStudio" type="xs:decimal"/>
            <xs:element minOccurs="0" name="UtilityAllowance_WaterPaidByID" type="xs:int"/>
            <xs:element minOccurs="0" name="UtilityAllowance_WaterUtilityTypeID" type="xs:int"/>
          </xs:sequence>
        </xs:complexType>
      </xs:element>
    </xs:schema>
  </Schema>
  <Map ID="1" Name="IM&amp;C Fields" RootElement="IMC" SchemaID="Schema1" ShowImportExportValidationErrors="tru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xmlMaps" Target="xmlMaps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ables/tableSingleCells1.xml><?xml version="1.0" encoding="utf-8"?>
<singleXmlCells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xmlns:xr6="http://schemas.microsoft.com/office/spreadsheetml/2016/revision6" mc:Ignorable="xr xr3 xr6">
  <singleXmlCell id="172" xr6:uid="{00000000-000C-0000-FFFF-FFFF00000000}" r="L2" connectionId="1">
    <xmlCellPr id="1" xr6:uid="{00000000-0010-0000-0000-000001000000}" uniqueName="General_DevelopmentNumber">
      <xmlPr mapId="1" xpath="/IMC/General_DevelopmentNumber" xmlDataType="string"/>
    </xmlCellPr>
  </singleXmlCell>
  <singleXmlCell id="133" xr6:uid="{00000000-000C-0000-FFFF-FFFF01000000}" r="L3" connectionId="1">
    <xmlCellPr id="1" xr6:uid="{00000000-0010-0000-0100-000001000000}" uniqueName="General_Version">
      <xmlPr mapId="1" xpath="/IMC/General_Version" xmlDataType="string"/>
    </xmlCellPr>
  </singleXmlCell>
  <singleXmlCell id="15" xr6:uid="{00000000-000C-0000-FFFF-FFFF02000000}" r="L4" connectionId="1">
    <xmlCellPr id="1" xr6:uid="{00000000-0010-0000-0200-000001000000}" uniqueName="ProjectInformation_NewConstruction">
      <xmlPr mapId="1" xpath="/IMC/ProjectInformation_NewConstruction" xmlDataType="boolean"/>
    </xmlCellPr>
  </singleXmlCell>
  <singleXmlCell id="352" xr6:uid="{00000000-000C-0000-FFFF-FFFF03000000}" r="L7" connectionId="1">
    <xmlCellPr id="1" xr6:uid="{00000000-0010-0000-0300-000001000000}" uniqueName="ProjectInformation_AcquisitionAndRehabilitation">
      <xmlPr mapId="1" xpath="/IMC/ProjectInformation_AcquisitionAndRehabilitation" xmlDataType="boolean"/>
    </xmlCellPr>
  </singleXmlCell>
  <singleXmlCell id="353" xr6:uid="{00000000-000C-0000-FFFF-FFFF04000000}" r="L5" connectionId="1">
    <xmlCellPr id="1" xr6:uid="{00000000-0010-0000-0400-000001000000}" uniqueName="ProjectInformation_CustomFieldBitValue3">
      <xmlPr mapId="1" xpath="/IMC/ProjectInformation_CustomFieldBitValue3" xmlDataType="boolean"/>
    </xmlCellPr>
  </singleXmlCell>
  <singleXmlCell id="354" xr6:uid="{00000000-000C-0000-FFFF-FFFF05000000}" r="L8" connectionId="1">
    <xmlCellPr id="1" xr6:uid="{00000000-0010-0000-0500-000001000000}" uniqueName="ProjectInformation_CustomFieldBitValue4">
      <xmlPr mapId="1" xpath="/IMC/ProjectInformation_CustomFieldBitValue4" xmlDataType="boolean"/>
    </xmlCellPr>
  </singleXmlCell>
  <singleXmlCell id="355" xr6:uid="{00000000-000C-0000-FFFF-FFFF06000000}" r="L6" connectionId="1">
    <xmlCellPr id="1" xr6:uid="{00000000-0010-0000-0600-000001000000}" uniqueName="ProjectInformation_Rehabilitation">
      <xmlPr mapId="1" xpath="/IMC/ProjectInformation_Rehabilitation" xmlDataType="boolean"/>
    </xmlCellPr>
  </singleXmlCell>
  <singleXmlCell id="356" xr6:uid="{00000000-000C-0000-FFFF-FFFF07000000}" r="L11" connectionId="1">
    <xmlCellPr id="1" xr6:uid="{00000000-0010-0000-0700-000001000000}" uniqueName="ProjectInformation_CustomFieldBitValue1">
      <xmlPr mapId="1" xpath="/IMC/ProjectInformation_CustomFieldBitValue1" xmlDataType="boolean"/>
    </xmlCellPr>
  </singleXmlCell>
  <singleXmlCell id="357" xr6:uid="{00000000-000C-0000-FFFF-FFFF08000000}" r="L9" connectionId="1">
    <xmlCellPr id="1" xr6:uid="{00000000-0010-0000-0800-000001000000}" uniqueName="ProjectInformation_CustomFieldBitValue2">
      <xmlPr mapId="1" xpath="/IMC/ProjectInformation_CustomFieldBitValue2" xmlDataType="boolean"/>
    </xmlCellPr>
  </singleXmlCell>
  <singleXmlCell id="359" xr6:uid="{00000000-000C-0000-FFFF-FFFF09000000}" r="L25" connectionId="1">
    <xmlCellPr id="1" xr6:uid="{00000000-0010-0000-0900-000001000000}" uniqueName="ProjectNameAndAddress_CustomFieldBitValue1">
      <xmlPr mapId="1" xpath="/IMC/ProjectNameAndAddress_CustomFieldBitValue1" xmlDataType="boolean"/>
    </xmlCellPr>
  </singleXmlCell>
  <singleXmlCell id="360" xr6:uid="{00000000-000C-0000-FFFF-FFFF0A000000}" r="L26" connectionId="1">
    <xmlCellPr id="1" xr6:uid="{00000000-0010-0000-0A00-000001000000}" uniqueName="ProjectNameAndAddress_DifficultDevelopmentArea">
      <xmlPr mapId="1" xpath="/IMC/ProjectNameAndAddress_DifficultDevelopmentArea" xmlDataType="boolean"/>
    </xmlCellPr>
  </singleXmlCell>
  <singleXmlCell id="383" xr6:uid="{00000000-000C-0000-FFFF-FFFF0B000000}" r="L37" connectionId="1">
    <xmlCellPr id="1" xr6:uid="{00000000-0010-0000-0B00-000001000000}" uniqueName="RentalAssistance_Section8">
      <xmlPr mapId="1" xpath="/IMC/RentalAssistance_Section8" xmlDataType="boolean"/>
    </xmlCellPr>
  </singleXmlCell>
  <singleXmlCell id="384" xr6:uid="{00000000-000C-0000-FFFF-FFFF0C000000}" r="L36" connectionId="1">
    <xmlCellPr id="1" xr6:uid="{00000000-0010-0000-0C00-000001000000}" uniqueName="RentalAssistance_AnyLowIncomeUnitsReceiveRentalAssistance">
      <xmlPr mapId="1" xpath="/IMC/RentalAssistance_AnyLowIncomeUnitsReceiveRentalAssistance" xmlDataType="boolean"/>
    </xmlCellPr>
  </singleXmlCell>
  <singleXmlCell id="386" xr6:uid="{00000000-000C-0000-FFFF-FFFF0D000000}" r="L38" connectionId="1">
    <xmlCellPr id="1" xr6:uid="{00000000-0010-0000-0D00-000001000000}" uniqueName="RentalAssistance_RD 515 Rental">
      <xmlPr mapId="1" xpath="/IMC/RentalAssistance_RD_x005f_x0020_515_x005f_x0020_Rental" xmlDataType="boolean"/>
    </xmlCellPr>
  </singleXmlCell>
  <singleXmlCell id="409" xr6:uid="{00000000-000C-0000-FFFF-FFFF0E000000}" r="L16" connectionId="1">
    <xmlCellPr id="1" xr6:uid="{00000000-0010-0000-0E00-000001000000}" uniqueName="ProjectInformation_Duplex">
      <xmlPr mapId="1" xpath="/IMC/ProjectInformation_Duplex" xmlDataType="boolean"/>
    </xmlCellPr>
  </singleXmlCell>
  <singleXmlCell id="410" xr6:uid="{00000000-000C-0000-FFFF-FFFF0F000000}" r="L15" connectionId="1">
    <xmlCellPr id="1" xr6:uid="{00000000-0010-0000-0F00-000001000000}" uniqueName="ProjectInformation_ElevatorInBuildings">
      <xmlPr mapId="1" xpath="/IMC/ProjectInformation_ElevatorInBuildings" xmlDataType="boolean"/>
    </xmlCellPr>
  </singleXmlCell>
  <singleXmlCell id="411" xr6:uid="{00000000-000C-0000-FFFF-FFFF10000000}" r="L12" connectionId="1">
    <xmlCellPr id="1" xr6:uid="{00000000-0010-0000-1000-000001000000}" uniqueName="ProjectInformation_GardenApartments">
      <xmlPr mapId="1" xpath="/IMC/ProjectInformation_GardenApartments" xmlDataType="boolean"/>
    </xmlCellPr>
  </singleXmlCell>
  <singleXmlCell id="412" xr6:uid="{00000000-000C-0000-FFFF-FFFF11000000}" r="L13" connectionId="1">
    <xmlCellPr id="1" xr6:uid="{00000000-0010-0000-1100-000001000000}" uniqueName="ProjectInformation_DetachedSingleFamily">
      <xmlPr mapId="1" xpath="/IMC/ProjectInformation_DetachedSingleFamily" xmlDataType="boolean"/>
    </xmlCellPr>
  </singleXmlCell>
  <singleXmlCell id="413" xr6:uid="{00000000-000C-0000-FFFF-FFFF12000000}" r="L14" connectionId="1">
    <xmlCellPr id="1" xr6:uid="{00000000-0010-0000-1200-000001000000}" uniqueName="ProjectInformation_RowHouse/Townhouse">
      <xmlPr mapId="1" xpath="/IMC/ProjectInformation_RowHouse_x005f_x002F_Townhouse" xmlDataType="boolean"/>
    </xmlCellPr>
  </singleXmlCell>
  <singleXmlCell id="322" xr6:uid="{00000000-000C-0000-FFFF-FFFF13000000}" r="L122" connectionId="1">
    <xmlCellPr id="1" xr6:uid="{00000000-0010-0000-1300-000001000000}" uniqueName="UtilityAllowance_CustomFieldBitValue1">
      <xmlPr mapId="1" xpath="/IMC/UtilityAllowance_CustomFieldBitValue1" xmlDataType="boolean"/>
    </xmlCellPr>
  </singleXmlCell>
  <singleXmlCell id="380" xr6:uid="{00000000-000C-0000-FFFF-FFFF14000000}" r="L10" connectionId="1">
    <xmlCellPr id="1" xr6:uid="{00000000-0010-0000-1400-000001000000}" uniqueName="ProjectInformation_CustomFieldBitValue5">
      <xmlPr mapId="1" xpath="/IMC/ProjectInformation_CustomFieldBitValue5" xmlDataType="boolean"/>
    </xmlCellPr>
  </singleXmlCell>
  <singleXmlCell id="21" xr6:uid="{00000000-000C-0000-FFFF-FFFF15000000}" r="L240" connectionId="1">
    <xmlCellPr id="1" xr6:uid="{00000000-0010-0000-1500-000001000000}" uniqueName="DevCostsAcquisitionCosts_ExistingStructures">
      <xmlPr mapId="1" xpath="/IMC/DevCostsAcquisitionCosts_ExistingStructures" xmlDataType="decimal"/>
    </xmlCellPr>
  </singleXmlCell>
  <singleXmlCell id="22" xr6:uid="{00000000-000C-0000-FFFF-FFFF16000000}" r="L239" connectionId="1">
    <xmlCellPr id="1" xr6:uid="{00000000-0010-0000-1600-000001000000}" uniqueName="DevCostsAcquisitionCosts_Land">
      <xmlPr mapId="1" xpath="/IMC/DevCostsAcquisitionCosts_Land" xmlDataType="decimal"/>
    </xmlCellPr>
  </singleXmlCell>
  <singleXmlCell id="23" xr6:uid="{00000000-000C-0000-FFFF-FFFF17000000}" r="L241" connectionId="1">
    <xmlCellPr id="1" xr6:uid="{00000000-0010-0000-1700-000001000000}" uniqueName="DevCostsAcquisitionCosts_OtherAcquisitionCosts">
      <xmlPr mapId="1" xpath="/IMC/DevCostsAcquisitionCosts_OtherAcquisitionCosts" xmlDataType="decimal"/>
    </xmlCellPr>
  </singleXmlCell>
  <singleXmlCell id="37" xr6:uid="{00000000-000C-0000-FFFF-FFFF18000000}" r="L249" connectionId="1">
    <xmlCellPr id="1" xr6:uid="{00000000-0010-0000-1800-000001000000}" uniqueName="DevCostsConstructionRehabCosts_AccessoryStructures">
      <xmlPr mapId="1" xpath="/IMC/DevCostsConstructionRehabCosts_AccessoryStructures" xmlDataType="decimal"/>
    </xmlCellPr>
  </singleXmlCell>
  <singleXmlCell id="38" xr6:uid="{00000000-000C-0000-FFFF-FFFF19000000}" r="L250" connectionId="1">
    <xmlCellPr id="1" xr6:uid="{00000000-0010-0000-1900-000001000000}" uniqueName="DevCostsConstructionRehabCosts_ConstructionContingency">
      <xmlPr mapId="1" xpath="/IMC/DevCostsConstructionRehabCosts_ConstructionContingency" xmlDataType="decimal"/>
    </xmlCellPr>
  </singleXmlCell>
  <singleXmlCell id="39" xr6:uid="{00000000-000C-0000-FFFF-FFFF1A000000}" r="L251" connectionId="1">
    <xmlCellPr id="1" xr6:uid="{00000000-0010-0000-1A00-000001000000}" uniqueName="DevCostsConstructionRehabCosts_ConstructionRehabilitationCostsCustomField1">
      <xmlPr mapId="1" xpath="/IMC/DevCostsConstructionRehabCosts_ConstructionRehabilitationCostsCustomField1" xmlDataType="decimal"/>
    </xmlCellPr>
  </singleXmlCell>
  <singleXmlCell id="40" xr6:uid="{00000000-000C-0000-FFFF-FFFF1B000000}" r="L247" connectionId="1">
    <xmlCellPr id="1" xr6:uid="{00000000-0010-0000-1B00-000001000000}" uniqueName="DevCostsConstructionRehabCosts_NewConstruction">
      <xmlPr mapId="1" xpath="/IMC/DevCostsConstructionRehabCosts_NewConstruction" xmlDataType="decimal"/>
    </xmlCellPr>
  </singleXmlCell>
  <singleXmlCell id="41" xr6:uid="{00000000-000C-0000-FFFF-FFFF1C000000}" r="L248" connectionId="1">
    <xmlCellPr id="1" xr6:uid="{00000000-0010-0000-1C00-000001000000}" uniqueName="DevCostsConstructionRehabCosts_Rehabilitation">
      <xmlPr mapId="1" xpath="/IMC/DevCostsConstructionRehabCosts_Rehabilitation" xmlDataType="decimal"/>
    </xmlCellPr>
  </singleXmlCell>
  <singleXmlCell id="47" xr6:uid="{00000000-000C-0000-FFFF-FFFF1D000000}" r="L253" connectionId="1">
    <xmlCellPr id="1" xr6:uid="{00000000-0010-0000-1D00-000001000000}" uniqueName="DevCostsGenReqContractorFees_BuilderProfit">
      <xmlPr mapId="1" xpath="/IMC/DevCostsGenReqContractorFees_BuilderProfit" xmlDataType="decimal"/>
    </xmlCellPr>
  </singleXmlCell>
  <singleXmlCell id="48" xr6:uid="{00000000-000C-0000-FFFF-FFFF1E000000}" r="L254" connectionId="1">
    <xmlCellPr id="1" xr6:uid="{00000000-0010-0000-1E00-000001000000}" uniqueName="DevCostsGenReqContractorFees_BuildersOverhead">
      <xmlPr mapId="1" xpath="/IMC/DevCostsGenReqContractorFees_BuildersOverhead" xmlDataType="decimal"/>
    </xmlCellPr>
  </singleXmlCell>
  <singleXmlCell id="49" xr6:uid="{00000000-000C-0000-FFFF-FFFF1F000000}" r="L252" connectionId="1">
    <xmlCellPr id="1" xr6:uid="{00000000-0010-0000-1F00-000001000000}" uniqueName="DevCostsGenReqContractorFees_GeneralRequirements">
      <xmlPr mapId="1" xpath="/IMC/DevCostsGenReqContractorFees_GeneralRequirements" xmlDataType="decimal"/>
    </xmlCellPr>
  </singleXmlCell>
  <singleXmlCell id="101" xr6:uid="{00000000-000C-0000-FFFF-FFFF20000000}" r="L244" connectionId="1">
    <xmlCellPr id="1" xr6:uid="{00000000-0010-0000-2000-000001000000}" uniqueName="DevCostsSiteWorkCosts_DemolitionClearance">
      <xmlPr mapId="1" xpath="/IMC/DevCostsSiteWorkCosts_DemolitionClearance" xmlDataType="decimal"/>
    </xmlCellPr>
  </singleXmlCell>
  <singleXmlCell id="102" xr6:uid="{00000000-000C-0000-FFFF-FFFF21000000}" r="L245" connectionId="1">
    <xmlCellPr id="1" xr6:uid="{00000000-0010-0000-2100-000001000000}" uniqueName="DevCostsSiteWorkCosts_Improvements">
      <xmlPr mapId="1" xpath="/IMC/DevCostsSiteWorkCosts_Improvements" xmlDataType="decimal"/>
    </xmlCellPr>
  </singleXmlCell>
  <singleXmlCell id="103" xr6:uid="{00000000-000C-0000-FFFF-FFFF22000000}" r="L243" connectionId="1">
    <xmlCellPr id="1" xr6:uid="{00000000-0010-0000-2200-000001000000}" uniqueName="DevCostsSiteWorkCosts_OffSiteRemediation">
      <xmlPr mapId="1" xpath="/IMC/DevCostsSiteWorkCosts_OffSiteRemediation" xmlDataType="decimal"/>
    </xmlCellPr>
  </singleXmlCell>
  <singleXmlCell id="104" xr6:uid="{00000000-000C-0000-FFFF-FFFF23000000}" r="L242" connectionId="1">
    <xmlCellPr id="1" xr6:uid="{00000000-0010-0000-2300-000001000000}" uniqueName="DevCostsSiteWorkCosts_OnSiteRemediation">
      <xmlPr mapId="1" xpath="/IMC/DevCostsSiteWorkCosts_OnSiteRemediation" xmlDataType="decimal"/>
    </xmlCellPr>
  </singleXmlCell>
  <singleXmlCell id="105" xr6:uid="{00000000-000C-0000-FFFF-FFFF24000000}" r="L246" connectionId="1">
    <xmlCellPr id="1" xr6:uid="{00000000-0010-0000-2400-000001000000}" uniqueName="DevCostsSiteWorkCosts_OtherSiteWork">
      <xmlPr mapId="1" xpath="/IMC/DevCostsSiteWorkCosts_OtherSiteWork" xmlDataType="decimal"/>
    </xmlCellPr>
  </singleXmlCell>
  <singleXmlCell id="24" xr6:uid="{00000000-000C-0000-FFFF-FFFF25000000}" r="L271" connectionId="1">
    <xmlCellPr id="1" xr6:uid="{00000000-0010-0000-2500-000001000000}" uniqueName="DevCostsConstInterimCosts_ConstructionInsurance">
      <xmlPr mapId="1" xpath="/IMC/DevCostsConstInterimCosts_ConstructionInsurance" xmlDataType="decimal"/>
    </xmlCellPr>
  </singleXmlCell>
  <singleXmlCell id="25" xr6:uid="{00000000-000C-0000-FFFF-FFFF26000000}" r="L276" connectionId="1">
    <xmlCellPr id="1" xr6:uid="{00000000-0010-0000-2600-000001000000}" uniqueName="DevCostsConstInterimCosts_ConstructionInterimCostsCustomField1">
      <xmlPr mapId="1" xpath="/IMC/DevCostsConstInterimCosts_ConstructionInterimCostsCustomField1" xmlDataType="decimal"/>
    </xmlCellPr>
  </singleXmlCell>
  <singleXmlCell id="26" xr6:uid="{00000000-000C-0000-FFFF-FFFF27000000}" r="L272" connectionId="1">
    <xmlCellPr id="1" xr6:uid="{00000000-0010-0000-2700-000001000000}" uniqueName="DevCostsConstInterimCosts_PerformanceBondPremium">
      <xmlPr mapId="1" xpath="/IMC/DevCostsConstInterimCosts_PerformanceBondPremium" xmlDataType="decimal"/>
    </xmlCellPr>
  </singleXmlCell>
  <singleXmlCell id="27" xr6:uid="{00000000-000C-0000-FFFF-FFFF28000000}" r="L275" connectionId="1">
    <xmlCellPr id="1" xr6:uid="{00000000-0010-0000-2800-000001000000}" uniqueName="DevCostsConstInterimCosts_PermittingFees">
      <xmlPr mapId="1" xpath="/IMC/DevCostsConstInterimCosts_PermittingFees" xmlDataType="decimal"/>
    </xmlCellPr>
  </singleXmlCell>
  <singleXmlCell id="28" xr6:uid="{00000000-000C-0000-FFFF-FFFF29000000}" r="L274" connectionId="1">
    <xmlCellPr id="1" xr6:uid="{00000000-0010-0000-2900-000001000000}" uniqueName="DevCostsConstInterimCosts_TapFeesandImpactFees">
      <xmlPr mapId="1" xpath="/IMC/DevCostsConstInterimCosts_TapFeesandImpactFees" xmlDataType="decimal"/>
    </xmlCellPr>
  </singleXmlCell>
  <singleXmlCell id="29" xr6:uid="{00000000-000C-0000-FFFF-FFFF2A000000}" r="L273" connectionId="1">
    <xmlCellPr id="1" xr6:uid="{00000000-0010-0000-2A00-000001000000}" uniqueName="DevCostsConstInterimCosts_Taxes">
      <xmlPr mapId="1" xpath="/IMC/DevCostsConstInterimCosts_Taxes" xmlDataType="decimal"/>
    </xmlCellPr>
  </singleXmlCell>
  <singleXmlCell id="30" xr6:uid="{00000000-000C-0000-FFFF-FFFF2B000000}" r="L267" connectionId="1">
    <xmlCellPr id="1" xr6:uid="{00000000-0010-0000-2B00-000001000000}" uniqueName="DevCostsConstructionFinancing_ConstructionLoanCreditReport">
      <xmlPr mapId="1" xpath="/IMC/DevCostsConstructionFinancing_ConstructionLoanCreditReport" xmlDataType="decimal"/>
    </xmlCellPr>
  </singleXmlCell>
  <singleXmlCell id="31" xr6:uid="{00000000-000C-0000-FFFF-FFFF2C000000}" r="L265" connectionId="1">
    <xmlCellPr id="1" xr6:uid="{00000000-0010-0000-2C00-000001000000}" uniqueName="DevCostsConstructionFinancing_ConstructionLoanInterestPaid">
      <xmlPr mapId="1" xpath="/IMC/DevCostsConstructionFinancing_ConstructionLoanInterestPaid" xmlDataType="decimal"/>
    </xmlCellPr>
  </singleXmlCell>
  <singleXmlCell id="32" xr6:uid="{00000000-000C-0000-FFFF-FFFF2D000000}" r="L266" connectionId="1">
    <xmlCellPr id="1" xr6:uid="{00000000-0010-0000-2D00-000001000000}" uniqueName="DevCostsConstructionFinancing_ConstructionLoanLegalFees">
      <xmlPr mapId="1" xpath="/IMC/DevCostsConstructionFinancing_ConstructionLoanLegalFees" xmlDataType="decimal"/>
    </xmlCellPr>
  </singleXmlCell>
  <singleXmlCell id="33" xr6:uid="{00000000-000C-0000-FFFF-FFFF2E000000}" r="L264" connectionId="1">
    <xmlCellPr id="1" xr6:uid="{00000000-0010-0000-2E00-000001000000}" uniqueName="DevCostsConstructionFinancing_ConstructionLoanOriginationFee">
      <xmlPr mapId="1" xpath="/IMC/DevCostsConstructionFinancing_ConstructionLoanOriginationFee" xmlDataType="decimal"/>
    </xmlCellPr>
  </singleXmlCell>
  <singleXmlCell id="34" xr6:uid="{00000000-000C-0000-FFFF-FFFF2F000000}" r="L269" connectionId="1">
    <xmlCellPr id="1" xr6:uid="{00000000-0010-0000-2F00-000001000000}" uniqueName="DevCostsConstructionFinancing_InspectionFees">
      <xmlPr mapId="1" xpath="/IMC/DevCostsConstructionFinancing_InspectionFees" xmlDataType="decimal"/>
    </xmlCellPr>
  </singleXmlCell>
  <singleXmlCell id="35" xr6:uid="{00000000-000C-0000-FFFF-FFFF30000000}" r="L270" connectionId="1">
    <xmlCellPr id="1" xr6:uid="{00000000-0010-0000-3000-000001000000}" uniqueName="DevCostsConstructionFinancing_OtherInterimFinancingCosts">
      <xmlPr mapId="1" xpath="/IMC/DevCostsConstructionFinancing_OtherInterimFinancingCosts" xmlDataType="decimal"/>
    </xmlCellPr>
  </singleXmlCell>
  <singleXmlCell id="36" xr6:uid="{00000000-000C-0000-FFFF-FFFF31000000}" r="L268" connectionId="1">
    <xmlCellPr id="1" xr6:uid="{00000000-0010-0000-3100-000001000000}" uniqueName="DevCostsConstructionFinancing_TitleandRecordingCostsForConstructionLoan">
      <xmlPr mapId="1" xpath="/IMC/DevCostsConstructionFinancing_TitleandRecordingCostsForConstructionLoan" xmlDataType="decimal"/>
    </xmlCellPr>
  </singleXmlCell>
  <singleXmlCell id="42" xr6:uid="{00000000-000C-0000-FFFF-FFFF32000000}" r="L305" connectionId="1">
    <xmlCellPr id="1" xr6:uid="{00000000-0010-0000-3200-000001000000}" uniqueName="DevCostsDeveloperFees_DeveloperOverhead">
      <xmlPr mapId="1" xpath="/IMC/DevCostsDeveloperFees_DeveloperOverhead" xmlDataType="decimal"/>
    </xmlCellPr>
  </singleXmlCell>
  <singleXmlCell id="44" xr6:uid="{00000000-000C-0000-FFFF-FFFF33000000}" r="L306" connectionId="1">
    <xmlCellPr id="1" xr6:uid="{00000000-0010-0000-3300-000001000000}" uniqueName="DevCostsDeveloperFees_DevelopersFee">
      <xmlPr mapId="1" xpath="/IMC/DevCostsDeveloperFees_DevelopersFee" xmlDataType="decimal"/>
    </xmlCellPr>
  </singleXmlCell>
  <singleXmlCell id="45" xr6:uid="{00000000-000C-0000-FFFF-FFFF34000000}" r="L308" connectionId="1">
    <xmlCellPr id="1" xr6:uid="{00000000-0010-0000-3400-000001000000}" uniqueName="DevCostsDeveloperFees_DevelopersFeesCustomField1">
      <xmlPr mapId="1" xpath="/IMC/DevCostsDeveloperFees_DevelopersFeesCustomField1" xmlDataType="decimal"/>
    </xmlCellPr>
  </singleXmlCell>
  <singleXmlCell id="46" xr6:uid="{00000000-000C-0000-FFFF-FFFF35000000}" r="L307" connectionId="1">
    <xmlCellPr id="1" xr6:uid="{00000000-0010-0000-3500-000001000000}" uniqueName="DevCostsDeveloperFees_ProjectConsultantFees">
      <xmlPr mapId="1" xpath="/IMC/DevCostsDeveloperFees_ProjectConsultantFees" xmlDataType="decimal"/>
    </xmlCellPr>
  </singleXmlCell>
  <singleXmlCell id="50" xr6:uid="{00000000-000C-0000-FFFF-FFFF36000000}" r="L283" connectionId="1">
    <xmlCellPr id="1" xr6:uid="{00000000-0010-0000-3600-000001000000}" uniqueName="DevCostsPermanentFinancing_AppraisalFees">
      <xmlPr mapId="1" xpath="/IMC/DevCostsPermanentFinancing_AppraisalFees" xmlDataType="decimal"/>
    </xmlCellPr>
  </singleXmlCell>
  <singleXmlCell id="51" xr6:uid="{00000000-000C-0000-FFFF-FFFF37000000}" r="L278" connectionId="1">
    <xmlCellPr id="1" xr6:uid="{00000000-0010-0000-3700-000001000000}" uniqueName="DevCostsPermanentFinancing_BondPremium">
      <xmlPr mapId="1" xpath="/IMC/DevCostsPermanentFinancing_BondPremium" xmlDataType="decimal"/>
    </xmlCellPr>
  </singleXmlCell>
  <singleXmlCell id="52" xr6:uid="{00000000-000C-0000-FFFF-FFFF38000000}" r="L281" connectionId="1">
    <xmlCellPr id="1" xr6:uid="{00000000-0010-0000-3800-000001000000}" uniqueName="DevCostsPermanentFinancing_CounselsFee">
      <xmlPr mapId="1" xpath="/IMC/DevCostsPermanentFinancing_CounselsFee" xmlDataType="decimal"/>
    </xmlCellPr>
  </singleXmlCell>
  <singleXmlCell id="53" xr6:uid="{00000000-000C-0000-FFFF-FFFF39000000}" r="L279" connectionId="1">
    <xmlCellPr id="1" xr6:uid="{00000000-0010-0000-3900-000001000000}" uniqueName="DevCostsPermanentFinancing_CreditEnhancement">
      <xmlPr mapId="1" xpath="/IMC/DevCostsPermanentFinancing_CreditEnhancement" xmlDataType="decimal"/>
    </xmlCellPr>
  </singleXmlCell>
  <singleXmlCell id="54" xr6:uid="{00000000-000C-0000-FFFF-FFFF3A000000}" r="L284" connectionId="1">
    <xmlCellPr id="1" xr6:uid="{00000000-0010-0000-3A00-000001000000}" uniqueName="DevCostsPermanentFinancing_CreditReport">
      <xmlPr mapId="1" xpath="/IMC/DevCostsPermanentFinancing_CreditReport" xmlDataType="decimal"/>
    </xmlCellPr>
  </singleXmlCell>
  <singleXmlCell id="55" xr6:uid="{00000000-000C-0000-FFFF-FFFF3B000000}" r="L282" connectionId="1">
    <xmlCellPr id="1" xr6:uid="{00000000-0010-0000-3B00-000001000000}" uniqueName="DevCostsPermanentFinancing_LendersCounselFee">
      <xmlPr mapId="1" xpath="/IMC/DevCostsPermanentFinancing_LendersCounselFee" xmlDataType="decimal"/>
    </xmlCellPr>
  </singleXmlCell>
  <singleXmlCell id="56" xr6:uid="{00000000-000C-0000-FFFF-FFFF3C000000}" r="L285" connectionId="1">
    <xmlCellPr id="1" xr6:uid="{00000000-0010-0000-3C00-000001000000}" uniqueName="DevCostsPermanentFinancing_MortgageBrokerFees">
      <xmlPr mapId="1" xpath="/IMC/DevCostsPermanentFinancing_MortgageBrokerFees" xmlDataType="decimal"/>
    </xmlCellPr>
  </singleXmlCell>
  <singleXmlCell id="57" xr6:uid="{00000000-000C-0000-FFFF-FFFF3D000000}" r="L288" connectionId="1">
    <xmlCellPr id="1" xr6:uid="{00000000-0010-0000-3D00-000001000000}" uniqueName="DevCostsPermanentFinancing_OtherPermanentFinancingFeesandExpenses">
      <xmlPr mapId="1" xpath="/IMC/DevCostsPermanentFinancing_OtherPermanentFinancingFeesandExpenses" xmlDataType="decimal"/>
    </xmlCellPr>
  </singleXmlCell>
  <singleXmlCell id="58" xr6:uid="{00000000-000C-0000-FFFF-FFFF3E000000}" r="L286" connectionId="1">
    <xmlCellPr id="1" xr6:uid="{00000000-0010-0000-3E00-000001000000}" uniqueName="DevCostsPermanentFinancing_PermanentFinancingCustomField1">
      <xmlPr mapId="1" xpath="/IMC/DevCostsPermanentFinancing_PermanentFinancingCustomField1" xmlDataType="decimal"/>
    </xmlCellPr>
  </singleXmlCell>
  <singleXmlCell id="59" xr6:uid="{00000000-000C-0000-FFFF-FFFF3F000000}" r="L287" connectionId="1">
    <xmlCellPr id="1" xr6:uid="{00000000-0010-0000-3F00-000001000000}" uniqueName="DevCostsPermanentFinancing_PermanentFinancingCustomField2">
      <xmlPr mapId="1" xpath="/IMC/DevCostsPermanentFinancing_PermanentFinancingCustomField2" xmlDataType="decimal"/>
    </xmlCellPr>
  </singleXmlCell>
  <singleXmlCell id="60" xr6:uid="{00000000-000C-0000-FFFF-FFFF40000000}" r="L277" connectionId="1">
    <xmlCellPr id="1" xr6:uid="{00000000-0010-0000-4000-000001000000}" uniqueName="DevCostsPermanentFinancing_PermanentLoanOriginationFee">
      <xmlPr mapId="1" xpath="/IMC/DevCostsPermanentFinancing_PermanentLoanOriginationFee" xmlDataType="decimal"/>
    </xmlCellPr>
  </singleXmlCell>
  <singleXmlCell id="61" xr6:uid="{00000000-000C-0000-FFFF-FFFF41000000}" r="L280" connectionId="1">
    <xmlCellPr id="1" xr6:uid="{00000000-0010-0000-4100-000001000000}" uniqueName="DevCostsPermanentFinancing_TitleandRecordingCostsForPermanentFinancing">
      <xmlPr mapId="1" xpath="/IMC/DevCostsPermanentFinancing_TitleandRecordingCostsForPermanentFinancing" xmlDataType="decimal"/>
    </xmlCellPr>
  </singleXmlCell>
  <singleXmlCell id="106" xr6:uid="{00000000-000C-0000-FFFF-FFFF42000000}" r="L255" connectionId="1">
    <xmlCellPr id="1" xr6:uid="{00000000-0010-0000-4200-000001000000}" uniqueName="DevCostsProfessionalFees_ProfessionalFeesCustomField2">
      <xmlPr mapId="1" xpath="/IMC/DevCostsProfessionalFees_ProfessionalFeesCustomField2" xmlDataType="decimal"/>
    </xmlCellPr>
  </singleXmlCell>
  <singleXmlCell id="107" xr6:uid="{00000000-000C-0000-FFFF-FFFF43000000}" r="L261" connectionId="1">
    <xmlCellPr id="1" xr6:uid="{00000000-0010-0000-4300-000001000000}" uniqueName="DevCostsProfessionalFees_ProfessionalFeesCustomField1">
      <xmlPr mapId="1" xpath="/IMC/DevCostsProfessionalFees_ProfessionalFeesCustomField1" xmlDataType="decimal"/>
    </xmlCellPr>
  </singleXmlCell>
  <singleXmlCell id="108" xr6:uid="{00000000-000C-0000-FFFF-FFFF44000000}" r="L259" connectionId="1">
    <xmlCellPr id="1" xr6:uid="{00000000-0010-0000-4400-000001000000}" uniqueName="DevCostsProfessionalFees_ProfessionalFeesCustomField3">
      <xmlPr mapId="1" xpath="/IMC/DevCostsProfessionalFees_ProfessionalFeesCustomField3" xmlDataType="decimal"/>
    </xmlCellPr>
  </singleXmlCell>
  <singleXmlCell id="109" xr6:uid="{00000000-000C-0000-FFFF-FFFF45000000}" r="L257" connectionId="1">
    <xmlCellPr id="1" xr6:uid="{00000000-0010-0000-4500-000001000000}" uniqueName="DevCostsProfessionalFees_ArchitectFeeConstructionSupervision">
      <xmlPr mapId="1" xpath="/IMC/DevCostsProfessionalFees_ArchitectFeeConstructionSupervision" xmlDataType="decimal"/>
    </xmlCellPr>
  </singleXmlCell>
  <singleXmlCell id="110" xr6:uid="{00000000-000C-0000-FFFF-FFFF46000000}" r="L256" connectionId="1">
    <xmlCellPr id="1" xr6:uid="{00000000-0010-0000-4600-000001000000}" uniqueName="DevCostsProfessionalFees_ArchitectFeeDesign">
      <xmlPr mapId="1" xpath="/IMC/DevCostsProfessionalFees_ArchitectFeeDesign" xmlDataType="decimal"/>
    </xmlCellPr>
  </singleXmlCell>
  <singleXmlCell id="111" xr6:uid="{00000000-000C-0000-FFFF-FFFF47000000}" r="L258" connectionId="1">
    <xmlCellPr id="1" xr6:uid="{00000000-0010-0000-4700-000001000000}" uniqueName="DevCostsProfessionalFees_EngineeringFees">
      <xmlPr mapId="1" xpath="/IMC/DevCostsProfessionalFees_EngineeringFees" xmlDataType="decimal"/>
    </xmlCellPr>
  </singleXmlCell>
  <singleXmlCell id="112" xr6:uid="{00000000-000C-0000-FFFF-FFFF48000000}" r="L263" connectionId="1">
    <xmlCellPr id="1" xr6:uid="{00000000-0010-0000-4800-000001000000}" uniqueName="DevCostsProfessionalFees_OtherProfessionalFees">
      <xmlPr mapId="1" xpath="/IMC/DevCostsProfessionalFees_OtherProfessionalFees" xmlDataType="decimal"/>
    </xmlCellPr>
  </singleXmlCell>
  <singleXmlCell id="113" xr6:uid="{00000000-000C-0000-FFFF-FFFF49000000}" r="L260" connectionId="1">
    <xmlCellPr id="1" xr6:uid="{00000000-0010-0000-4900-000001000000}" uniqueName="DevCostsProfessionalFees_RealEstateAttorneyFees">
      <xmlPr mapId="1" xpath="/IMC/DevCostsProfessionalFees_RealEstateAttorneyFees" xmlDataType="decimal"/>
    </xmlCellPr>
  </singleXmlCell>
  <singleXmlCell id="114" xr6:uid="{00000000-000C-0000-FFFF-FFFF4A000000}" r="L262" connectionId="1">
    <xmlCellPr id="1" xr6:uid="{00000000-0010-0000-4A00-000001000000}" uniqueName="DevCostsProfessionalFees_Survey">
      <xmlPr mapId="1" xpath="/IMC/DevCostsProfessionalFees_Survey" xmlDataType="decimal"/>
    </xmlCellPr>
  </singleXmlCell>
  <singleXmlCell id="115" xr6:uid="{00000000-000C-0000-FFFF-FFFF4B000000}" r="L293" connectionId="1">
    <xmlCellPr id="1" xr6:uid="{00000000-0010-0000-4B00-000001000000}" uniqueName="DevCostsSoftCosts_ComplianceFees">
      <xmlPr mapId="1" xpath="/IMC/DevCostsSoftCosts_ComplianceFees" xmlDataType="decimal"/>
    </xmlCellPr>
  </singleXmlCell>
  <singleXmlCell id="116" xr6:uid="{00000000-000C-0000-FFFF-FFFF4C000000}" r="L294" connectionId="1">
    <xmlCellPr id="1" xr6:uid="{00000000-0010-0000-4C00-000001000000}" uniqueName="DevCostsSoftCosts_CostCertification">
      <xmlPr mapId="1" xpath="/IMC/DevCostsSoftCosts_CostCertification" xmlDataType="decimal"/>
    </xmlCellPr>
  </singleXmlCell>
  <singleXmlCell id="117" xr6:uid="{00000000-000C-0000-FFFF-FFFF4D000000}" r="L290" connectionId="1">
    <xmlCellPr id="1" xr6:uid="{00000000-0010-0000-4D00-000001000000}" uniqueName="DevCostsSoftCosts_EnvironmentalStudy">
      <xmlPr mapId="1" xpath="/IMC/DevCostsSoftCosts_EnvironmentalStudy" xmlDataType="decimal"/>
    </xmlCellPr>
  </singleXmlCell>
  <singleXmlCell id="118" xr6:uid="{00000000-000C-0000-FFFF-FFFF4E000000}" r="L289" connectionId="1">
    <xmlCellPr id="1" xr6:uid="{00000000-0010-0000-4E00-000001000000}" uniqueName="DevCostsSoftCosts_FeasibilityStudy">
      <xmlPr mapId="1" xpath="/IMC/DevCostsSoftCosts_FeasibilityStudy" xmlDataType="decimal"/>
    </xmlCellPr>
  </singleXmlCell>
  <singleXmlCell id="119" xr6:uid="{00000000-000C-0000-FFFF-FFFF4F000000}" r="L291" connectionId="1">
    <xmlCellPr id="1" xr6:uid="{00000000-0010-0000-4F00-000001000000}" uniqueName="DevCostsSoftCosts_MarketStudy">
      <xmlPr mapId="1" xpath="/IMC/DevCostsSoftCosts_MarketStudy" xmlDataType="decimal"/>
    </xmlCellPr>
  </singleXmlCell>
  <singleXmlCell id="120" xr6:uid="{00000000-000C-0000-FFFF-FFFF50000000}" r="L292" connectionId="1">
    <xmlCellPr id="1" xr6:uid="{00000000-0010-0000-5000-000001000000}" uniqueName="DevCostsSoftCosts_TaxCreditFees">
      <xmlPr mapId="1" xpath="/IMC/DevCostsSoftCosts_TaxCreditFees" xmlDataType="decimal"/>
    </xmlCellPr>
  </singleXmlCell>
  <singleXmlCell id="121" xr6:uid="{00000000-000C-0000-FFFF-FFFF51000000}" r="L295" connectionId="1">
    <xmlCellPr id="1" xr6:uid="{00000000-0010-0000-5100-000001000000}" uniqueName="DevCostsSoftCosts_TenantRelocationCosts">
      <xmlPr mapId="1" xpath="/IMC/DevCostsSoftCosts_TenantRelocationCosts" xmlDataType="decimal"/>
    </xmlCellPr>
  </singleXmlCell>
  <singleXmlCell id="122" xr6:uid="{00000000-000C-0000-FFFF-FFFF52000000}" r="L296" connectionId="1">
    <xmlCellPr id="1" xr6:uid="{00000000-0010-0000-5200-000001000000}" uniqueName="DevCostsSoftCosts_SoftCostsCustomField1">
      <xmlPr mapId="1" xpath="/IMC/DevCostsSoftCosts_SoftCostsCustomField1" xmlDataType="decimal"/>
    </xmlCellPr>
  </singleXmlCell>
  <singleXmlCell id="123" xr6:uid="{00000000-000C-0000-FFFF-FFFF53000000}" r="L297" connectionId="1">
    <xmlCellPr id="1" xr6:uid="{00000000-0010-0000-5300-000001000000}" uniqueName="DevCostsSoftCosts_SoftCostsCustomField2">
      <xmlPr mapId="1" xpath="/IMC/DevCostsSoftCosts_SoftCostsCustomField2" xmlDataType="decimal"/>
    </xmlCellPr>
  </singleXmlCell>
  <singleXmlCell id="124" xr6:uid="{00000000-000C-0000-FFFF-FFFF54000000}" r="L298" connectionId="1">
    <xmlCellPr id="1" xr6:uid="{00000000-0010-0000-5400-000001000000}" uniqueName="DevCostsSoftCosts_SoftCostsCustomField330%PV">
      <xmlPr mapId="1" xpath="/IMC/DevCostsSoftCosts_SoftCostsCustomField330_x005f_x0025_PV" xmlDataType="decimal"/>
    </xmlCellPr>
  </singleXmlCell>
  <singleXmlCell id="125" xr6:uid="{00000000-000C-0000-FFFF-FFFF55000000}" r="L299" connectionId="1">
    <xmlCellPr id="1" xr6:uid="{00000000-0010-0000-5500-000001000000}" uniqueName="DevCostsSoftCosts_OtherOwnerCosts">
      <xmlPr mapId="1" xpath="/IMC/DevCostsSoftCosts_OtherOwnerCosts" xmlDataType="decimal"/>
    </xmlCellPr>
  </singleXmlCell>
  <singleXmlCell id="126" xr6:uid="{00000000-000C-0000-FFFF-FFFF56000000}" r="L302" connectionId="1">
    <xmlCellPr id="1" xr6:uid="{00000000-0010-0000-5600-000001000000}" uniqueName="DevCostsSyndicationCosts_BridgeLoanFees">
      <xmlPr mapId="1" xpath="/IMC/DevCostsSyndicationCosts_BridgeLoanFees" xmlDataType="decimal"/>
    </xmlCellPr>
  </singleXmlCell>
  <singleXmlCell id="127" xr6:uid="{00000000-000C-0000-FFFF-FFFF57000000}" r="L300" connectionId="1">
    <xmlCellPr id="1" xr6:uid="{00000000-0010-0000-5700-000001000000}" uniqueName="DevCostsSyndicationCosts_OrganizationalExpenses">
      <xmlPr mapId="1" xpath="/IMC/DevCostsSyndicationCosts_OrganizationalExpenses" xmlDataType="decimal"/>
    </xmlCellPr>
  </singleXmlCell>
  <singleXmlCell id="128" xr6:uid="{00000000-000C-0000-FFFF-FFFF58000000}" r="L301" connectionId="1">
    <xmlCellPr id="1" xr6:uid="{00000000-0010-0000-5800-000001000000}" uniqueName="DevCostsSyndicationCosts_TaxOpinion">
      <xmlPr mapId="1" xpath="/IMC/DevCostsSyndicationCosts_TaxOpinion" xmlDataType="decimal"/>
    </xmlCellPr>
  </singleXmlCell>
  <singleXmlCell id="129" xr6:uid="{00000000-000C-0000-FFFF-FFFF59000000}" r="L303" connectionId="1">
    <xmlCellPr id="1" xr6:uid="{00000000-0010-0000-5900-000001000000}" uniqueName="DevCostsSyndicationCosts_SyndicationFees">
      <xmlPr mapId="1" xpath="/IMC/DevCostsSyndicationCosts_SyndicationFees" xmlDataType="decimal"/>
    </xmlCellPr>
  </singleXmlCell>
  <singleXmlCell id="130" xr6:uid="{00000000-000C-0000-FFFF-FFFF5A000000}" r="L304" connectionId="1">
    <xmlCellPr id="1" xr6:uid="{00000000-0010-0000-5A00-000001000000}" uniqueName="DevCostsSyndicationCosts_SyndicationCostsCustomField1">
      <xmlPr mapId="1" xpath="/IMC/DevCostsSyndicationCosts_SyndicationCostsCustomField1" xmlDataType="decimal"/>
    </xmlCellPr>
  </singleXmlCell>
  <singleXmlCell id="131" xr6:uid="{00000000-000C-0000-FFFF-FFFF5B000000}" r="L309" connectionId="1">
    <xmlCellPr id="1" xr6:uid="{00000000-0010-0000-5B00-000001000000}" uniqueName="DevCostsProjectReserves_OperatingReserve">
      <xmlPr mapId="1" xpath="/IMC/DevCostsProjectReserves_OperatingReserve" xmlDataType="decimal"/>
    </xmlCellPr>
  </singleXmlCell>
  <singleXmlCell id="134" xr6:uid="{00000000-000C-0000-FFFF-FFFF5C000000}" r="L310" connectionId="1">
    <xmlCellPr id="1" xr6:uid="{00000000-0010-0000-5C00-000001000000}" uniqueName="DevCostsProjectReserves_OtherProjectReservesCosts">
      <xmlPr mapId="1" xpath="/IMC/DevCostsProjectReserves_OtherProjectReservesCosts" xmlDataType="decimal"/>
    </xmlCellPr>
  </singleXmlCell>
  <singleXmlCell id="169" xr6:uid="{00000000-000C-0000-FFFF-FFFF5D000000}" r="L173" connectionId="1">
    <xmlCellPr id="1" xr6:uid="{00000000-0010-0000-5D00-000001000000}" uniqueName="RentalAnalysisUnits_Bathrooms_Unit2">
      <xmlPr mapId="1" xpath="/IMC/RentalAnalysisUnits_Bathrooms_Unit2" xmlDataType="decimal"/>
    </xmlCellPr>
  </singleXmlCell>
  <singleXmlCell id="170" xr6:uid="{00000000-000C-0000-FFFF-FFFF5E000000}" r="L174" connectionId="1">
    <xmlCellPr id="1" xr6:uid="{00000000-0010-0000-5E00-000001000000}" uniqueName="RentalAnalysisUnits_Bathrooms_Unit3">
      <xmlPr mapId="1" xpath="/IMC/RentalAnalysisUnits_Bathrooms_Unit3" xmlDataType="decimal"/>
    </xmlCellPr>
  </singleXmlCell>
  <singleXmlCell id="171" xr6:uid="{00000000-000C-0000-FFFF-FFFF5F000000}" r="L175" connectionId="1">
    <xmlCellPr id="1" xr6:uid="{00000000-0010-0000-5F00-000001000000}" uniqueName="RentalAnalysisUnits_Bathrooms_Unit4">
      <xmlPr mapId="1" xpath="/IMC/RentalAnalysisUnits_Bathrooms_Unit4" xmlDataType="decimal"/>
    </xmlCellPr>
  </singleXmlCell>
  <singleXmlCell id="185" xr6:uid="{00000000-000C-0000-FFFF-FFFF60000000}" r="L176" connectionId="1">
    <xmlCellPr id="1" xr6:uid="{00000000-0010-0000-6000-000001000000}" uniqueName="RentalAnalysisUnits_Bathrooms_Unit5">
      <xmlPr mapId="1" xpath="/IMC/RentalAnalysisUnits_Bathrooms_Unit5" xmlDataType="decimal"/>
    </xmlCellPr>
  </singleXmlCell>
  <singleXmlCell id="186" xr6:uid="{00000000-000C-0000-FFFF-FFFF61000000}" r="L177" connectionId="1">
    <xmlCellPr id="1" xr6:uid="{00000000-0010-0000-6100-000001000000}" uniqueName="RentalAnalysisUnits_Bathrooms_Unit6">
      <xmlPr mapId="1" xpath="/IMC/RentalAnalysisUnits_Bathrooms_Unit6" xmlDataType="decimal"/>
    </xmlCellPr>
  </singleXmlCell>
  <singleXmlCell id="187" xr6:uid="{00000000-000C-0000-FFFF-FFFF62000000}" r="L178" connectionId="1">
    <xmlCellPr id="1" xr6:uid="{00000000-0010-0000-6200-000001000000}" uniqueName="RentalAnalysisUnits_Bathrooms_Unit7">
      <xmlPr mapId="1" xpath="/IMC/RentalAnalysisUnits_Bathrooms_Unit7" xmlDataType="decimal"/>
    </xmlCellPr>
  </singleXmlCell>
  <singleXmlCell id="188" xr6:uid="{00000000-000C-0000-FFFF-FFFF63000000}" r="L179" connectionId="1">
    <xmlCellPr id="1" xr6:uid="{00000000-0010-0000-6300-000001000000}" uniqueName="RentalAnalysisUnits_Bathrooms_Unit8">
      <xmlPr mapId="1" xpath="/IMC/RentalAnalysisUnits_Bathrooms_Unit8" xmlDataType="decimal"/>
    </xmlCellPr>
  </singleXmlCell>
  <singleXmlCell id="189" xr6:uid="{00000000-000C-0000-FFFF-FFFF64000000}" r="L180" connectionId="1">
    <xmlCellPr id="1" xr6:uid="{00000000-0010-0000-6400-000001000000}" uniqueName="RentalAnalysisUnits_Bathrooms_Unit9">
      <xmlPr mapId="1" xpath="/IMC/RentalAnalysisUnits_Bathrooms_Unit9" xmlDataType="decimal"/>
    </xmlCellPr>
  </singleXmlCell>
  <singleXmlCell id="190" xr6:uid="{00000000-000C-0000-FFFF-FFFF65000000}" r="L181" connectionId="1">
    <xmlCellPr id="1" xr6:uid="{00000000-0010-0000-6500-000001000000}" uniqueName="RentalAnalysisUnits_Bathrooms_Unit10">
      <xmlPr mapId="1" xpath="/IMC/RentalAnalysisUnits_Bathrooms_Unit10" xmlDataType="decimal"/>
    </xmlCellPr>
  </singleXmlCell>
  <singleXmlCell id="191" xr6:uid="{00000000-000C-0000-FFFF-FFFF66000000}" r="L182" connectionId="1">
    <xmlCellPr id="1" xr6:uid="{00000000-0010-0000-6600-000001000000}" uniqueName="RentalAnalysisUnits_ProposedRent_Unit1">
      <xmlPr mapId="1" xpath="/IMC/RentalAnalysisUnits_ProposedRent_Unit1" xmlDataType="decimal"/>
    </xmlCellPr>
  </singleXmlCell>
  <singleXmlCell id="282" xr6:uid="{00000000-000C-0000-FFFF-FFFF67000000}" r="L183" connectionId="1">
    <xmlCellPr id="1" xr6:uid="{00000000-0010-0000-6700-000001000000}" uniqueName="RentalAnalysisUnits_ProposedRent_Unit2">
      <xmlPr mapId="1" xpath="/IMC/RentalAnalysisUnits_ProposedRent_Unit2" xmlDataType="decimal"/>
    </xmlCellPr>
  </singleXmlCell>
  <singleXmlCell id="283" xr6:uid="{00000000-000C-0000-FFFF-FFFF68000000}" r="L184" connectionId="1">
    <xmlCellPr id="1" xr6:uid="{00000000-0010-0000-6800-000001000000}" uniqueName="RentalAnalysisUnits_ProposedRent_Unit3">
      <xmlPr mapId="1" xpath="/IMC/RentalAnalysisUnits_ProposedRent_Unit3" xmlDataType="decimal"/>
    </xmlCellPr>
  </singleXmlCell>
  <singleXmlCell id="284" xr6:uid="{00000000-000C-0000-FFFF-FFFF69000000}" r="L185" connectionId="1">
    <xmlCellPr id="1" xr6:uid="{00000000-0010-0000-6900-000001000000}" uniqueName="RentalAnalysisUnits_ProposedRent_Unit4">
      <xmlPr mapId="1" xpath="/IMC/RentalAnalysisUnits_ProposedRent_Unit4" xmlDataType="decimal"/>
    </xmlCellPr>
  </singleXmlCell>
  <singleXmlCell id="285" xr6:uid="{00000000-000C-0000-FFFF-FFFF6A000000}" r="L186" connectionId="1">
    <xmlCellPr id="1" xr6:uid="{00000000-0010-0000-6A00-000001000000}" uniqueName="RentalAnalysisUnits_ProposedRent_Unit5">
      <xmlPr mapId="1" xpath="/IMC/RentalAnalysisUnits_ProposedRent_Unit5" xmlDataType="decimal"/>
    </xmlCellPr>
  </singleXmlCell>
  <singleXmlCell id="286" xr6:uid="{00000000-000C-0000-FFFF-FFFF6B000000}" r="L187" connectionId="1">
    <xmlCellPr id="1" xr6:uid="{00000000-0010-0000-6B00-000001000000}" uniqueName="RentalAnalysisUnits_ProposedRent_Unit6">
      <xmlPr mapId="1" xpath="/IMC/RentalAnalysisUnits_ProposedRent_Unit6" xmlDataType="decimal"/>
    </xmlCellPr>
  </singleXmlCell>
  <singleXmlCell id="287" xr6:uid="{00000000-000C-0000-FFFF-FFFF6C000000}" r="L188" connectionId="1">
    <xmlCellPr id="1" xr6:uid="{00000000-0010-0000-6C00-000001000000}" uniqueName="RentalAnalysisUnits_ProposedRent_Unit7">
      <xmlPr mapId="1" xpath="/IMC/RentalAnalysisUnits_ProposedRent_Unit7" xmlDataType="decimal"/>
    </xmlCellPr>
  </singleXmlCell>
  <singleXmlCell id="288" xr6:uid="{00000000-000C-0000-FFFF-FFFF6D000000}" r="L189" connectionId="1">
    <xmlCellPr id="1" xr6:uid="{00000000-0010-0000-6D00-000001000000}" uniqueName="RentalAnalysisUnits_ProposedRent_Unit8">
      <xmlPr mapId="1" xpath="/IMC/RentalAnalysisUnits_ProposedRent_Unit8" xmlDataType="decimal"/>
    </xmlCellPr>
  </singleXmlCell>
  <singleXmlCell id="289" xr6:uid="{00000000-000C-0000-FFFF-FFFF6E000000}" r="L190" connectionId="1">
    <xmlCellPr id="1" xr6:uid="{00000000-0010-0000-6E00-000001000000}" uniqueName="RentalAnalysisUnits_ProposedRent_Unit9">
      <xmlPr mapId="1" xpath="/IMC/RentalAnalysisUnits_ProposedRent_Unit9" xmlDataType="decimal"/>
    </xmlCellPr>
  </singleXmlCell>
  <singleXmlCell id="290" xr6:uid="{00000000-000C-0000-FFFF-FFFF6F000000}" r="L191" connectionId="1">
    <xmlCellPr id="1" xr6:uid="{00000000-0010-0000-6F00-000001000000}" uniqueName="RentalAnalysisUnits_ProposedRent_Unit10">
      <xmlPr mapId="1" xpath="/IMC/RentalAnalysisUnits_ProposedRent_Unit10" xmlDataType="decimal"/>
    </xmlCellPr>
  </singleXmlCell>
  <singleXmlCell id="291" xr6:uid="{00000000-000C-0000-FFFF-FFFF70000000}" r="L192" connectionId="1">
    <xmlCellPr id="1" xr6:uid="{00000000-0010-0000-7000-000001000000}" uniqueName="RentalAnalysisUnits_UtilityAllowance_Unit1">
      <xmlPr mapId="1" xpath="/IMC/RentalAnalysisUnits_UtilityAllowance_Unit1" xmlDataType="decimal"/>
    </xmlCellPr>
  </singleXmlCell>
  <singleXmlCell id="292" xr6:uid="{00000000-000C-0000-FFFF-FFFF71000000}" r="L193" connectionId="1">
    <xmlCellPr id="1" xr6:uid="{00000000-0010-0000-7100-000001000000}" uniqueName="RentalAnalysisUnits_UtilityAllowance_Unit2">
      <xmlPr mapId="1" xpath="/IMC/RentalAnalysisUnits_UtilityAllowance_Unit2" xmlDataType="decimal"/>
    </xmlCellPr>
  </singleXmlCell>
  <singleXmlCell id="293" xr6:uid="{00000000-000C-0000-FFFF-FFFF72000000}" r="L194" connectionId="1">
    <xmlCellPr id="1" xr6:uid="{00000000-0010-0000-7200-000001000000}" uniqueName="RentalAnalysisUnits_UtilityAllowance_Unit3">
      <xmlPr mapId="1" xpath="/IMC/RentalAnalysisUnits_UtilityAllowance_Unit3" xmlDataType="decimal"/>
    </xmlCellPr>
  </singleXmlCell>
  <singleXmlCell id="294" xr6:uid="{00000000-000C-0000-FFFF-FFFF73000000}" r="L195" connectionId="1">
    <xmlCellPr id="1" xr6:uid="{00000000-0010-0000-7300-000001000000}" uniqueName="RentalAnalysisUnits_UtilityAllowance_Unit4">
      <xmlPr mapId="1" xpath="/IMC/RentalAnalysisUnits_UtilityAllowance_Unit4" xmlDataType="decimal"/>
    </xmlCellPr>
  </singleXmlCell>
  <singleXmlCell id="295" xr6:uid="{00000000-000C-0000-FFFF-FFFF74000000}" r="L196" connectionId="1">
    <xmlCellPr id="1" xr6:uid="{00000000-0010-0000-7400-000001000000}" uniqueName="RentalAnalysisUnits_UtilityAllowance_Unit5">
      <xmlPr mapId="1" xpath="/IMC/RentalAnalysisUnits_UtilityAllowance_Unit5" xmlDataType="decimal"/>
    </xmlCellPr>
  </singleXmlCell>
  <singleXmlCell id="296" xr6:uid="{00000000-000C-0000-FFFF-FFFF75000000}" r="L197" connectionId="1">
    <xmlCellPr id="1" xr6:uid="{00000000-0010-0000-7500-000001000000}" uniqueName="RentalAnalysisUnits_UtilityAllowance_Unit6">
      <xmlPr mapId="1" xpath="/IMC/RentalAnalysisUnits_UtilityAllowance_Unit6" xmlDataType="decimal"/>
    </xmlCellPr>
  </singleXmlCell>
  <singleXmlCell id="298" xr6:uid="{00000000-000C-0000-FFFF-FFFF76000000}" r="L198" connectionId="1">
    <xmlCellPr id="1" xr6:uid="{00000000-0010-0000-7600-000001000000}" uniqueName="RentalAnalysisUnits_UtilityAllowance_Unit7">
      <xmlPr mapId="1" xpath="/IMC/RentalAnalysisUnits_UtilityAllowance_Unit7" xmlDataType="decimal"/>
    </xmlCellPr>
  </singleXmlCell>
  <singleXmlCell id="299" xr6:uid="{00000000-000C-0000-FFFF-FFFF77000000}" r="L199" connectionId="1">
    <xmlCellPr id="1" xr6:uid="{00000000-0010-0000-7700-000001000000}" uniqueName="RentalAnalysisUnits_UtilityAllowance_Unit8">
      <xmlPr mapId="1" xpath="/IMC/RentalAnalysisUnits_UtilityAllowance_Unit8" xmlDataType="decimal"/>
    </xmlCellPr>
  </singleXmlCell>
  <singleXmlCell id="300" xr6:uid="{00000000-000C-0000-FFFF-FFFF78000000}" r="L200" connectionId="1">
    <xmlCellPr id="1" xr6:uid="{00000000-0010-0000-7800-000001000000}" uniqueName="RentalAnalysisUnits_UtilityAllowance_Unit9">
      <xmlPr mapId="1" xpath="/IMC/RentalAnalysisUnits_UtilityAllowance_Unit9" xmlDataType="decimal"/>
    </xmlCellPr>
  </singleXmlCell>
  <singleXmlCell id="301" xr6:uid="{00000000-000C-0000-FFFF-FFFF79000000}" r="L201" connectionId="1">
    <xmlCellPr id="1" xr6:uid="{00000000-0010-0000-7900-000001000000}" uniqueName="RentalAnalysisUnits_UtilityAllowance_Unit10">
      <xmlPr mapId="1" xpath="/IMC/RentalAnalysisUnits_UtilityAllowance_Unit10" xmlDataType="decimal"/>
    </xmlCellPr>
  </singleXmlCell>
  <singleXmlCell id="341" xr6:uid="{00000000-000C-0000-FFFF-FFFF7A000000}" r="L172" connectionId="1">
    <xmlCellPr id="1" xr6:uid="{00000000-0010-0000-7A00-000001000000}" uniqueName="RentalAnalysisUnits_Bathrooms_Unit1">
      <xmlPr mapId="1" xpath="/IMC/RentalAnalysisUnits_Bathrooms_Unit1" xmlDataType="decimal"/>
    </xmlCellPr>
  </singleXmlCell>
  <singleXmlCell id="417" xr6:uid="{00000000-000C-0000-FFFF-FFFF7B000000}" r="L203" connectionId="1">
    <xmlCellPr id="1" xr6:uid="{00000000-0010-0000-7B00-000001000000}" uniqueName="RentalAnalysis_LessProvisionsForVacancy/LossAs%OfGrossRentalIncom">
      <xmlPr mapId="1" xpath="/IMC/RentalAnalysis_LessProvisionsForVacancy_x005f_x002F_LossAs_x005f_x0025_OfGrossRentalIncom" xmlDataType="decimal"/>
    </xmlCellPr>
  </singleXmlCell>
  <singleXmlCell id="3" xr6:uid="{00000000-000C-0000-FFFF-FFFF7C000000}" r="L204" connectionId="1">
    <xmlCellPr id="1" xr6:uid="{00000000-0010-0000-7C00-000001000000}" uniqueName="AdministrativeExpenses_Accounting">
      <xmlPr mapId="1" xpath="/IMC/AdministrativeExpenses_Accounting" xmlDataType="decimal"/>
    </xmlCellPr>
  </singleXmlCell>
  <singleXmlCell id="4" xr6:uid="{00000000-000C-0000-FFFF-FFFF7D000000}" r="L205" connectionId="1">
    <xmlCellPr id="1" xr6:uid="{00000000-0010-0000-7D00-000001000000}" uniqueName="AdministrativeExpenses_Advertising">
      <xmlPr mapId="1" xpath="/IMC/AdministrativeExpenses_Advertising" xmlDataType="decimal"/>
    </xmlCellPr>
  </singleXmlCell>
  <singleXmlCell id="5" xr6:uid="{00000000-000C-0000-FFFF-FFFF7E000000}" r="L206" connectionId="1">
    <xmlCellPr id="1" xr6:uid="{00000000-0010-0000-7E00-000001000000}" uniqueName="AdministrativeExpenses_AnnualComplianceFees">
      <xmlPr mapId="1" xpath="/IMC/AdministrativeExpenses_AnnualComplianceFees" xmlDataType="decimal"/>
    </xmlCellPr>
  </singleXmlCell>
  <singleXmlCell id="6" xr6:uid="{00000000-000C-0000-FFFF-FFFF7F000000}" r="L207" connectionId="1">
    <xmlCellPr id="1" xr6:uid="{00000000-0010-0000-7F00-000001000000}" uniqueName="AdministrativeExpenses_Legal">
      <xmlPr mapId="1" xpath="/IMC/AdministrativeExpenses_Legal" xmlDataType="decimal"/>
    </xmlCellPr>
  </singleXmlCell>
  <singleXmlCell id="7" xr6:uid="{00000000-000C-0000-FFFF-FFFF80000000}" r="L209" connectionId="1">
    <xmlCellPr id="1" xr6:uid="{00000000-0010-0000-8000-000001000000}" uniqueName="AdministrativeExpenses_ManagementFees">
      <xmlPr mapId="1" xpath="/IMC/AdministrativeExpenses_ManagementFees" xmlDataType="decimal"/>
    </xmlCellPr>
  </singleXmlCell>
  <singleXmlCell id="8" xr6:uid="{00000000-000C-0000-FFFF-FFFF81000000}" r="L210" connectionId="1">
    <xmlCellPr id="1" xr6:uid="{00000000-0010-0000-8100-000001000000}" uniqueName="AdministrativeExpenses_ManagementPayroll">
      <xmlPr mapId="1" xpath="/IMC/AdministrativeExpenses_ManagementPayroll" xmlDataType="decimal"/>
    </xmlCellPr>
  </singleXmlCell>
  <singleXmlCell id="9" xr6:uid="{00000000-000C-0000-FFFF-FFFF82000000}" r="L213" connectionId="1">
    <xmlCellPr id="1" xr6:uid="{00000000-0010-0000-8200-000001000000}" uniqueName="AdministrativeExpenses_OfficeSupplies">
      <xmlPr mapId="1" xpath="/IMC/AdministrativeExpenses_OfficeSupplies" xmlDataType="decimal"/>
    </xmlCellPr>
  </singleXmlCell>
  <singleXmlCell id="10" xr6:uid="{00000000-000C-0000-FFFF-FFFF83000000}" r="L208" connectionId="1">
    <xmlCellPr id="1" xr6:uid="{00000000-0010-0000-8300-000001000000}" uniqueName="AdministrativeExpenses_CustomFieldDecimalValue1">
      <xmlPr mapId="1" xpath="/IMC/AdministrativeExpenses_CustomFieldDecimalValue1" xmlDataType="decimal"/>
    </xmlCellPr>
  </singleXmlCell>
  <singleXmlCell id="11" xr6:uid="{00000000-000C-0000-FFFF-FFFF84000000}" r="L211" connectionId="1">
    <xmlCellPr id="1" xr6:uid="{00000000-0010-0000-8400-000001000000}" uniqueName="AdministrativeExpenses_CustomFieldDecimalValue2">
      <xmlPr mapId="1" xpath="/IMC/AdministrativeExpenses_CustomFieldDecimalValue2" xmlDataType="decimal"/>
    </xmlCellPr>
  </singleXmlCell>
  <singleXmlCell id="12" xr6:uid="{00000000-000C-0000-FFFF-FFFF85000000}" r="L212" connectionId="1">
    <xmlCellPr id="1" xr6:uid="{00000000-0010-0000-8500-000001000000}" uniqueName="AdministrativeExpenses_Telephone">
      <xmlPr mapId="1" xpath="/IMC/AdministrativeExpenses_Telephone" xmlDataType="decimal"/>
    </xmlCellPr>
  </singleXmlCell>
  <singleXmlCell id="13" xr6:uid="{00000000-000C-0000-FFFF-FFFF86000000}" r="L214" connectionId="1">
    <xmlCellPr id="1" xr6:uid="{00000000-0010-0000-8600-000001000000}" uniqueName="AdministrativeExpenses_Other">
      <xmlPr mapId="1" xpath="/IMC/AdministrativeExpenses_Other" xmlDataType="decimal"/>
    </xmlCellPr>
  </singleXmlCell>
  <singleXmlCell id="77" xr6:uid="{00000000-000C-0000-FFFF-FFFF87000000}" r="L216" connectionId="1">
    <xmlCellPr id="1" xr6:uid="{00000000-0010-0000-8700-000001000000}" uniqueName="OperatingExpenses_Electrical">
      <xmlPr mapId="1" xpath="/IMC/OperatingExpenses_Electrical" xmlDataType="decimal"/>
    </xmlCellPr>
  </singleXmlCell>
  <singleXmlCell id="78" xr6:uid="{00000000-000C-0000-FFFF-FFFF88000000}" r="L215" connectionId="1">
    <xmlCellPr id="1" xr6:uid="{00000000-0010-0000-8800-000001000000}" uniqueName="OperatingExpenses_Fuel">
      <xmlPr mapId="1" xpath="/IMC/OperatingExpenses_Fuel" xmlDataType="decimal"/>
    </xmlCellPr>
  </singleXmlCell>
  <singleXmlCell id="79" xr6:uid="{00000000-000C-0000-FFFF-FFFF89000000}" r="L217" connectionId="1">
    <xmlCellPr id="1" xr6:uid="{00000000-0010-0000-8900-000001000000}" uniqueName="OperatingExpenses_WaterAndSewer">
      <xmlPr mapId="1" xpath="/IMC/OperatingExpenses_WaterAndSewer" xmlDataType="decimal"/>
    </xmlCellPr>
  </singleXmlCell>
  <singleXmlCell id="80" xr6:uid="{00000000-000C-0000-FFFF-FFFF8A000000}" r="L218" connectionId="1">
    <xmlCellPr id="1" xr6:uid="{00000000-0010-0000-8A00-000001000000}" uniqueName="OperatingExpenses_NaturalGas">
      <xmlPr mapId="1" xpath="/IMC/OperatingExpenses_NaturalGas" xmlDataType="decimal"/>
    </xmlCellPr>
  </singleXmlCell>
  <singleXmlCell id="81" xr6:uid="{00000000-000C-0000-FFFF-FFFF8B000000}" r="L219" connectionId="1">
    <xmlCellPr id="1" xr6:uid="{00000000-0010-0000-8B00-000001000000}" uniqueName="OperatingExpenses_Trash">
      <xmlPr mapId="1" xpath="/IMC/OperatingExpenses_Trash" xmlDataType="decimal"/>
    </xmlCellPr>
  </singleXmlCell>
  <singleXmlCell id="82" xr6:uid="{00000000-000C-0000-FFFF-FFFF8C000000}" r="L220" connectionId="1">
    <xmlCellPr id="1" xr6:uid="{00000000-0010-0000-8C00-000001000000}" uniqueName="OperatingExpenses_Security">
      <xmlPr mapId="1" xpath="/IMC/OperatingExpenses_Security" xmlDataType="decimal"/>
    </xmlCellPr>
  </singleXmlCell>
  <singleXmlCell id="83" xr6:uid="{00000000-000C-0000-FFFF-FFFF8D000000}" r="L221" connectionId="1">
    <xmlCellPr id="1" xr6:uid="{00000000-0010-0000-8D00-000001000000}" uniqueName="OperatingExpenses_Other">
      <xmlPr mapId="1" xpath="/IMC/OperatingExpenses_Other" xmlDataType="decimal"/>
    </xmlCellPr>
  </singleXmlCell>
  <singleXmlCell id="84" xr6:uid="{00000000-000C-0000-FFFF-FFFF8E000000}" r="L229" connectionId="1">
    <xmlCellPr id="1" xr6:uid="{00000000-0010-0000-8E00-000001000000}" uniqueName="MaintenanceExpenses_CustomFieldDecimalValue1">
      <xmlPr mapId="1" xpath="/IMC/MaintenanceExpenses_CustomFieldDecimalValue1" xmlDataType="decimal"/>
    </xmlCellPr>
  </singleXmlCell>
  <singleXmlCell id="85" xr6:uid="{00000000-000C-0000-FFFF-FFFF8F000000}" r="L222" connectionId="1">
    <xmlCellPr id="1" xr6:uid="{00000000-0010-0000-8F00-000001000000}" uniqueName="MaintenanceExpenses_CustomFieldDecimalValue2">
      <xmlPr mapId="1" xpath="/IMC/MaintenanceExpenses_CustomFieldDecimalValue2" xmlDataType="decimal"/>
    </xmlCellPr>
  </singleXmlCell>
  <singleXmlCell id="86" xr6:uid="{00000000-000C-0000-FFFF-FFFF90000000}" r="L228" connectionId="1">
    <xmlCellPr id="1" xr6:uid="{00000000-0010-0000-9000-000001000000}" uniqueName="MaintenanceExpenses_CustomFieldDecimalValue3">
      <xmlPr mapId="1" xpath="/IMC/MaintenanceExpenses_CustomFieldDecimalValue3" xmlDataType="decimal"/>
    </xmlCellPr>
  </singleXmlCell>
  <singleXmlCell id="87" xr6:uid="{00000000-000C-0000-FFFF-FFFF91000000}" r="L223" connectionId="1">
    <xmlCellPr id="1" xr6:uid="{00000000-0010-0000-9100-000001000000}" uniqueName="MaintenanceExpenses_Decorating">
      <xmlPr mapId="1" xpath="/IMC/MaintenanceExpenses_Decorating" xmlDataType="decimal"/>
    </xmlCellPr>
  </singleXmlCell>
  <singleXmlCell id="88" xr6:uid="{00000000-000C-0000-FFFF-FFFF92000000}" r="L224" connectionId="1">
    <xmlCellPr id="1" xr6:uid="{00000000-0010-0000-9200-000001000000}" uniqueName="MaintenanceExpenses_Elevator">
      <xmlPr mapId="1" xpath="/IMC/MaintenanceExpenses_Elevator" xmlDataType="decimal"/>
    </xmlCellPr>
  </singleXmlCell>
  <singleXmlCell id="89" xr6:uid="{00000000-000C-0000-FFFF-FFFF93000000}" r="L225" connectionId="1">
    <xmlCellPr id="1" xr6:uid="{00000000-0010-0000-9300-000001000000}" uniqueName="MaintenanceExpenses_Exterminating">
      <xmlPr mapId="1" xpath="/IMC/MaintenanceExpenses_Exterminating" xmlDataType="decimal"/>
    </xmlCellPr>
  </singleXmlCell>
  <singleXmlCell id="90" xr6:uid="{00000000-000C-0000-FFFF-FFFF94000000}" r="L226" connectionId="1">
    <xmlCellPr id="1" xr6:uid="{00000000-0010-0000-9400-000001000000}" uniqueName="MaintenanceExpenses_Landscaping">
      <xmlPr mapId="1" xpath="/IMC/MaintenanceExpenses_Landscaping" xmlDataType="decimal"/>
    </xmlCellPr>
  </singleXmlCell>
  <singleXmlCell id="91" xr6:uid="{00000000-000C-0000-FFFF-FFFF95000000}" r="L227" connectionId="1">
    <xmlCellPr id="1" xr6:uid="{00000000-0010-0000-9500-000001000000}" uniqueName="MaintenanceExpenses_MaintenancePayroll">
      <xmlPr mapId="1" xpath="/IMC/MaintenanceExpenses_MaintenancePayroll" xmlDataType="decimal"/>
    </xmlCellPr>
  </singleXmlCell>
  <singleXmlCell id="92" xr6:uid="{00000000-000C-0000-FFFF-FFFF96000000}" r="L233" connectionId="1">
    <xmlCellPr id="1" xr6:uid="{00000000-0010-0000-9600-000001000000}" uniqueName="MaintenanceExpenses_Other">
      <xmlPr mapId="1" xpath="/IMC/MaintenanceExpenses_Other" xmlDataType="decimal"/>
    </xmlCellPr>
  </singleXmlCell>
  <singleXmlCell id="93" xr6:uid="{00000000-000C-0000-FFFF-FFFF97000000}" r="L231" connectionId="1">
    <xmlCellPr id="1" xr6:uid="{00000000-0010-0000-9700-000001000000}" uniqueName="MaintenanceExpenses_Supplies">
      <xmlPr mapId="1" xpath="/IMC/MaintenanceExpenses_Supplies" xmlDataType="decimal"/>
    </xmlCellPr>
  </singleXmlCell>
  <singleXmlCell id="94" xr6:uid="{00000000-000C-0000-FFFF-FFFF98000000}" r="L230" connectionId="1">
    <xmlCellPr id="1" xr6:uid="{00000000-0010-0000-9800-000001000000}" uniqueName="MaintenanceExpenses_Repairs">
      <xmlPr mapId="1" xpath="/IMC/MaintenanceExpenses_Repairs" xmlDataType="decimal"/>
    </xmlCellPr>
  </singleXmlCell>
  <singleXmlCell id="95" xr6:uid="{00000000-000C-0000-FFFF-FFFF99000000}" r="L232" connectionId="1">
    <xmlCellPr id="1" xr6:uid="{00000000-0010-0000-9900-000001000000}" uniqueName="MaintenanceExpenses_SwimmingPool/Picnic/BBQ Area">
      <xmlPr mapId="1" xpath="/IMC/MaintenanceExpenses_SwimmingPool_x005f_x002F_Picnic_x005f_x002F_BBQ_x005f_x0020_Area" xmlDataType="decimal"/>
    </xmlCellPr>
  </singleXmlCell>
  <singleXmlCell id="96" xr6:uid="{00000000-000C-0000-FFFF-FFFF9A000000}" r="L236" connectionId="1">
    <xmlCellPr id="1" xr6:uid="{00000000-0010-0000-9A00-000001000000}" uniqueName="FixedExpenses_CustomFieldDecimalValue1">
      <xmlPr mapId="1" xpath="/IMC/FixedExpenses_CustomFieldDecimalValue1" xmlDataType="decimal"/>
    </xmlCellPr>
  </singleXmlCell>
  <singleXmlCell id="97" xr6:uid="{00000000-000C-0000-FFFF-FFFF9B000000}" r="L237" connectionId="1">
    <xmlCellPr id="1" xr6:uid="{00000000-0010-0000-9B00-000001000000}" uniqueName="FixedExpenses_CustomFieldDecimalValue2">
      <xmlPr mapId="1" xpath="/IMC/FixedExpenses_CustomFieldDecimalValue2" xmlDataType="decimal"/>
    </xmlCellPr>
  </singleXmlCell>
  <singleXmlCell id="98" xr6:uid="{00000000-000C-0000-FFFF-FFFF9C000000}" r="L238" connectionId="1">
    <xmlCellPr id="1" xr6:uid="{00000000-0010-0000-9C00-000001000000}" uniqueName="FixedExpenses_CustomFieldDecimalValue3">
      <xmlPr mapId="1" xpath="/IMC/FixedExpenses_CustomFieldDecimalValue3" xmlDataType="decimal"/>
    </xmlCellPr>
  </singleXmlCell>
  <singleXmlCell id="99" xr6:uid="{00000000-000C-0000-FFFF-FFFF9D000000}" r="L234" connectionId="1">
    <xmlCellPr id="1" xr6:uid="{00000000-0010-0000-9D00-000001000000}" uniqueName="FixedExpenses_Insurance">
      <xmlPr mapId="1" xpath="/IMC/FixedExpenses_Insurance" xmlDataType="decimal"/>
    </xmlCellPr>
  </singleXmlCell>
  <singleXmlCell id="100" xr6:uid="{00000000-000C-0000-FFFF-FFFF9E000000}" r="L235" connectionId="1">
    <xmlCellPr id="1" xr6:uid="{00000000-0010-0000-9E00-000001000000}" uniqueName="FixedExpenses_RealEstateTaxes">
      <xmlPr mapId="1" xpath="/IMC/FixedExpenses_RealEstateTaxes" xmlDataType="decimal"/>
    </xmlCellPr>
  </singleXmlCell>
  <singleXmlCell id="75" xr6:uid="{00000000-000C-0000-FFFF-FFFF9F000000}" r="L137" connectionId="1">
    <xmlCellPr id="1" xr6:uid="{00000000-0010-0000-9F00-000001000000}" uniqueName="PermanentFinancingSources_PrimaryDebtAmount">
      <xmlPr mapId="1" xpath="/IMC/PermanentFinancingSources_PrimaryDebtAmount" xmlDataType="decimal"/>
    </xmlCellPr>
  </singleXmlCell>
  <singleXmlCell id="148" xr6:uid="{00000000-000C-0000-FFFF-FFFFA0000000}" r="L139" connectionId="1">
    <xmlCellPr id="1" xr6:uid="{00000000-0010-0000-A000-000001000000}" uniqueName="PermanentFinancingSources_OtherDebt2Amount">
      <xmlPr mapId="1" xpath="/IMC/PermanentFinancingSources_OtherDebt2Amount" xmlDataType="decimal"/>
    </xmlCellPr>
  </singleXmlCell>
  <singleXmlCell id="149" xr6:uid="{00000000-000C-0000-FFFF-FFFFA1000000}" r="L146" connectionId="1">
    <xmlCellPr id="1" xr6:uid="{00000000-0010-0000-A100-000001000000}" uniqueName="PermanentFinancingSources_OtherDebt2InterestRate">
      <xmlPr mapId="1" xpath="/IMC/PermanentFinancingSources_OtherDebt2InterestRate" xmlDataType="decimal"/>
    </xmlCellPr>
  </singleXmlCell>
  <singleXmlCell id="150" xr6:uid="{00000000-000C-0000-FFFF-FFFFA2000000}" r="L140" connectionId="1">
    <xmlCellPr id="1" xr6:uid="{00000000-0010-0000-A200-000001000000}" uniqueName="PermanentFinancingSources_OtherDebt3Amount">
      <xmlPr mapId="1" xpath="/IMC/PermanentFinancingSources_OtherDebt3Amount" xmlDataType="decimal"/>
    </xmlCellPr>
  </singleXmlCell>
  <singleXmlCell id="151" xr6:uid="{00000000-000C-0000-FFFF-FFFFA3000000}" r="L147" connectionId="1">
    <xmlCellPr id="1" xr6:uid="{00000000-0010-0000-A300-000001000000}" uniqueName="PermanentFinancingSources_OtherDebt3InterestRate">
      <xmlPr mapId="1" xpath="/IMC/PermanentFinancingSources_OtherDebt3InterestRate" xmlDataType="decimal"/>
    </xmlCellPr>
  </singleXmlCell>
  <singleXmlCell id="152" xr6:uid="{00000000-000C-0000-FFFF-FFFFA4000000}" r="L141" connectionId="1">
    <xmlCellPr id="1" xr6:uid="{00000000-0010-0000-A400-000001000000}" uniqueName="PermanentFinancingSources_OtherDebt4Amount">
      <xmlPr mapId="1" xpath="/IMC/PermanentFinancingSources_OtherDebt4Amount" xmlDataType="decimal"/>
    </xmlCellPr>
  </singleXmlCell>
  <singleXmlCell id="153" xr6:uid="{00000000-000C-0000-FFFF-FFFFA5000000}" r="L148" connectionId="1">
    <xmlCellPr id="1" xr6:uid="{00000000-0010-0000-A500-000001000000}" uniqueName="PermanentFinancingSources_OtherDebt4InterestRate">
      <xmlPr mapId="1" xpath="/IMC/PermanentFinancingSources_OtherDebt4InterestRate" xmlDataType="decimal"/>
    </xmlCellPr>
  </singleXmlCell>
  <singleXmlCell id="154" xr6:uid="{00000000-000C-0000-FFFF-FFFFA6000000}" r="L142" connectionId="1">
    <xmlCellPr id="1" xr6:uid="{00000000-0010-0000-A600-000001000000}" uniqueName="PermanentFinancingSources_OtherDebt5Amount">
      <xmlPr mapId="1" xpath="/IMC/PermanentFinancingSources_OtherDebt5Amount" xmlDataType="decimal"/>
    </xmlCellPr>
  </singleXmlCell>
  <singleXmlCell id="155" xr6:uid="{00000000-000C-0000-FFFF-FFFFA7000000}" r="L149" connectionId="1">
    <xmlCellPr id="1" xr6:uid="{00000000-0010-0000-A700-000001000000}" uniqueName="PermanentFinancingSources_OtherDebt5InterestRate">
      <xmlPr mapId="1" xpath="/IMC/PermanentFinancingSources_OtherDebt5InterestRate" xmlDataType="decimal"/>
    </xmlCellPr>
  </singleXmlCell>
  <singleXmlCell id="156" xr6:uid="{00000000-000C-0000-FFFF-FFFFA8000000}" r="L143" connectionId="1">
    <xmlCellPr id="1" xr6:uid="{00000000-0010-0000-A800-000001000000}" uniqueName="PermanentFinancingSources_OtherDebt6Amount">
      <xmlPr mapId="1" xpath="/IMC/PermanentFinancingSources_OtherDebt6Amount" xmlDataType="decimal"/>
    </xmlCellPr>
  </singleXmlCell>
  <singleXmlCell id="157" xr6:uid="{00000000-000C-0000-FFFF-FFFFA9000000}" r="L150" connectionId="1">
    <xmlCellPr id="1" xr6:uid="{00000000-0010-0000-A900-000001000000}" uniqueName="PermanentFinancingSources_OtherDebt6InterestRate">
      <xmlPr mapId="1" xpath="/IMC/PermanentFinancingSources_OtherDebt6InterestRate" xmlDataType="decimal"/>
    </xmlCellPr>
  </singleXmlCell>
  <singleXmlCell id="158" xr6:uid="{00000000-000C-0000-FFFF-FFFFAA000000}" r="L144" connectionId="1">
    <xmlCellPr id="1" xr6:uid="{00000000-0010-0000-AA00-000001000000}" uniqueName="PermanentFinancingSources_OtherDebt7Amount">
      <xmlPr mapId="1" xpath="/IMC/PermanentFinancingSources_OtherDebt7Amount" xmlDataType="decimal"/>
    </xmlCellPr>
  </singleXmlCell>
  <singleXmlCell id="159" xr6:uid="{00000000-000C-0000-FFFF-FFFFAB000000}" r="L151" connectionId="1">
    <xmlCellPr id="1" xr6:uid="{00000000-0010-0000-AB00-000001000000}" uniqueName="PermanentFinancingSources_OtherDebt7InterestRate">
      <xmlPr mapId="1" xpath="/IMC/PermanentFinancingSources_OtherDebt7InterestRate" xmlDataType="decimal"/>
    </xmlCellPr>
  </singleXmlCell>
  <singleXmlCell id="160" xr6:uid="{00000000-000C-0000-FFFF-FFFFAC000000}" r="L138" connectionId="1">
    <xmlCellPr id="1" xr6:uid="{00000000-0010-0000-AC00-000001000000}" uniqueName="PermanentFinancingSources_OtherDebtAmount">
      <xmlPr mapId="1" xpath="/IMC/PermanentFinancingSources_OtherDebtAmount" xmlDataType="decimal"/>
    </xmlCellPr>
  </singleXmlCell>
  <singleXmlCell id="162" xr6:uid="{00000000-000C-0000-FFFF-FFFFAD000000}" r="L145" connectionId="1">
    <xmlCellPr id="1" xr6:uid="{00000000-0010-0000-AD00-000001000000}" uniqueName="PermanentFinancingSources_OtherDebtInterestRate">
      <xmlPr mapId="1" xpath="/IMC/PermanentFinancingSources_OtherDebtInterestRate" xmlDataType="decimal"/>
    </xmlCellPr>
  </singleXmlCell>
  <singleXmlCell id="18" xr6:uid="{00000000-000C-0000-FFFF-FFFFAE000000}" r="L34" connectionId="1">
    <xmlCellPr id="1" xr6:uid="{00000000-0010-0000-AE00-000001000000}" uniqueName="HomeProgramInformation_CustomFieldTextValue1">
      <xmlPr mapId="1" xpath="/IMC/HomeProgramInformation_CustomFieldTextValue1" xmlDataType="string"/>
    </xmlCellPr>
  </singleXmlCell>
  <singleXmlCell id="65" xr6:uid="{00000000-000C-0000-FFFF-FFFFAF000000}" r="L18" connectionId="1">
    <xmlCellPr id="1" xr6:uid="{00000000-0010-0000-AF00-000001000000}" uniqueName="ProjectInformation_CustomFieldTextValue1">
      <xmlPr mapId="1" xpath="/IMC/ProjectInformation_CustomFieldTextValue1" xmlDataType="string"/>
    </xmlCellPr>
  </singleXmlCell>
  <singleXmlCell id="66" xr6:uid="{00000000-000C-0000-FFFF-FFFFB0000000}" r="L17" connectionId="1">
    <xmlCellPr id="1" xr6:uid="{00000000-0010-0000-B000-000001000000}" uniqueName="ProjectInformation_CustomFieldTextValue3">
      <xmlPr mapId="1" xpath="/IMC/ProjectInformation_CustomFieldTextValue3" xmlDataType="string"/>
    </xmlCellPr>
  </singleXmlCell>
  <singleXmlCell id="67" xr6:uid="{00000000-000C-0000-FFFF-FFFFB1000000}" r="L19" connectionId="1">
    <xmlCellPr id="1" xr6:uid="{00000000-0010-0000-B100-000001000000}" uniqueName="ProjectInformation_CustomFieldTextValue2">
      <xmlPr mapId="1" xpath="/IMC/ProjectInformation_CustomFieldTextValue2" xmlDataType="string"/>
    </xmlCellPr>
  </singleXmlCell>
  <singleXmlCell id="206" xr6:uid="{00000000-000C-0000-FFFF-FFFFB2000000}" r="L50" connectionId="1">
    <xmlCellPr id="1" xr6:uid="{00000000-0010-0000-B200-000001000000}" uniqueName="DevelopmentTeam_ArchitectName">
      <xmlPr mapId="1" xpath="/IMC/DevelopmentTeam_ArchitectName" xmlDataType="string"/>
    </xmlCellPr>
  </singleXmlCell>
  <singleXmlCell id="207" xr6:uid="{00000000-000C-0000-FFFF-FFFFB3000000}" r="L52" connectionId="1">
    <xmlCellPr id="1" xr6:uid="{00000000-0010-0000-B300-000001000000}" uniqueName="DevelopmentTeam_ArchitectPhone">
      <xmlPr mapId="1" xpath="/IMC/DevelopmentTeam_ArchitectPhone" xmlDataType="string"/>
    </xmlCellPr>
  </singleXmlCell>
  <singleXmlCell id="208" xr6:uid="{00000000-000C-0000-FFFF-FFFFB4000000}" r="L44" connectionId="1">
    <xmlCellPr id="1" xr6:uid="{00000000-0010-0000-B400-000001000000}" uniqueName="DevelopmentTeam_ConsultantName">
      <xmlPr mapId="1" xpath="/IMC/DevelopmentTeam_ConsultantName" xmlDataType="string"/>
    </xmlCellPr>
  </singleXmlCell>
  <singleXmlCell id="209" xr6:uid="{00000000-000C-0000-FFFF-FFFFB5000000}" r="L46" connectionId="1">
    <xmlCellPr id="1" xr6:uid="{00000000-0010-0000-B500-000001000000}" uniqueName="DevelopmentTeam_ConsultantPhone">
      <xmlPr mapId="1" xpath="/IMC/DevelopmentTeam_ConsultantPhone" xmlDataType="string"/>
    </xmlCellPr>
  </singleXmlCell>
  <singleXmlCell id="210" xr6:uid="{00000000-000C-0000-FFFF-FFFFB6000000}" r="L42" connectionId="1">
    <xmlCellPr id="1" xr6:uid="{00000000-0010-0000-B600-000001000000}" uniqueName="DevelopmentTeam_ManagementCompanyName">
      <xmlPr mapId="1" xpath="/IMC/DevelopmentTeam_ManagementCompanyName" xmlDataType="string"/>
    </xmlCellPr>
  </singleXmlCell>
  <singleXmlCell id="211" xr6:uid="{00000000-000C-0000-FFFF-FFFFB7000000}" r="L43" connectionId="1">
    <xmlCellPr id="1" xr6:uid="{00000000-0010-0000-B700-000001000000}" uniqueName="DevelopmentTeam_ManagementCompanyPhone">
      <xmlPr mapId="1" xpath="/IMC/DevelopmentTeam_ManagementCompanyPhone" xmlDataType="string"/>
    </xmlCellPr>
  </singleXmlCell>
  <singleXmlCell id="214" xr6:uid="{00000000-000C-0000-FFFF-FFFFB8000000}" r="L54" connectionId="1">
    <xmlCellPr id="1" xr6:uid="{00000000-0010-0000-B800-000001000000}" uniqueName="DevelopmentTeam_GeneralContractorName">
      <xmlPr mapId="1" xpath="/IMC/DevelopmentTeam_GeneralContractorName" xmlDataType="string"/>
    </xmlCellPr>
  </singleXmlCell>
  <singleXmlCell id="215" xr6:uid="{00000000-000C-0000-FFFF-FFFFB9000000}" r="L56" connectionId="1">
    <xmlCellPr id="1" xr6:uid="{00000000-0010-0000-B900-000001000000}" uniqueName="DevelopmentTeam_GeneralContractorPhone">
      <xmlPr mapId="1" xpath="/IMC/DevelopmentTeam_GeneralContractorPhone" xmlDataType="string"/>
    </xmlCellPr>
  </singleXmlCell>
  <singleXmlCell id="216" xr6:uid="{00000000-000C-0000-FFFF-FFFFBA000000}" r="L51" connectionId="1">
    <xmlCellPr id="1" xr6:uid="{00000000-0010-0000-BA00-000001000000}" uniqueName="DevelopmentTeam_CustomFieldTextValue1">
      <xmlPr mapId="1" xpath="/IMC/DevelopmentTeam_CustomFieldTextValue1" xmlDataType="string"/>
    </xmlCellPr>
  </singleXmlCell>
  <singleXmlCell id="217" xr6:uid="{00000000-000C-0000-FFFF-FFFFBB000000}" r="L53" connectionId="1">
    <xmlCellPr id="1" xr6:uid="{00000000-0010-0000-BB00-000001000000}" uniqueName="DevelopmentTeam_CustomFieldTextValue2">
      <xmlPr mapId="1" xpath="/IMC/DevelopmentTeam_CustomFieldTextValue2" xmlDataType="string"/>
    </xmlCellPr>
  </singleXmlCell>
  <singleXmlCell id="218" xr6:uid="{00000000-000C-0000-FFFF-FFFFBC000000}" r="L45" connectionId="1">
    <xmlCellPr id="1" xr6:uid="{00000000-0010-0000-BC00-000001000000}" uniqueName="DevelopmentTeam_CustomFieldTextValue6">
      <xmlPr mapId="1" xpath="/IMC/DevelopmentTeam_CustomFieldTextValue6" xmlDataType="string"/>
    </xmlCellPr>
  </singleXmlCell>
  <singleXmlCell id="219" xr6:uid="{00000000-000C-0000-FFFF-FFFFBD000000}" r="L47" connectionId="1">
    <xmlCellPr id="1" xr6:uid="{00000000-0010-0000-BD00-000001000000}" uniqueName="DevelopmentTeam_CustomFieldTextValue7">
      <xmlPr mapId="1" xpath="/IMC/DevelopmentTeam_CustomFieldTextValue7" xmlDataType="string"/>
    </xmlCellPr>
  </singleXmlCell>
  <singleXmlCell id="220" xr6:uid="{00000000-000C-0000-FFFF-FFFFBE000000}" r="L55" connectionId="1">
    <xmlCellPr id="1" xr6:uid="{00000000-0010-0000-BE00-000001000000}" uniqueName="DevelopmentTeam_CustomFieldTextValue12">
      <xmlPr mapId="1" xpath="/IMC/DevelopmentTeam_CustomFieldTextValue12" xmlDataType="string"/>
    </xmlCellPr>
  </singleXmlCell>
  <singleXmlCell id="221" xr6:uid="{00000000-000C-0000-FFFF-FFFFBF000000}" r="L57" connectionId="1">
    <xmlCellPr id="1" xr6:uid="{00000000-0010-0000-BF00-000001000000}" uniqueName="DevelopmentTeam_CustomFieldTextValue13">
      <xmlPr mapId="1" xpath="/IMC/DevelopmentTeam_CustomFieldTextValue13" xmlDataType="string"/>
    </xmlCellPr>
  </singleXmlCell>
  <singleXmlCell id="358" xr6:uid="{00000000-000C-0000-FFFF-FFFFC0000000}" r="L31" connectionId="1">
    <xmlCellPr id="1" xr6:uid="{00000000-0010-0000-C000-000001000000}" uniqueName="ProjectNameAndAddress_CensusTract">
      <xmlPr mapId="1" xpath="/IMC/ProjectNameAndAddress_CensusTract" xmlDataType="string"/>
    </xmlCellPr>
  </singleXmlCell>
  <singleXmlCell id="361" xr6:uid="{00000000-000C-0000-FFFF-FFFFC1000000}" r="L33" connectionId="1">
    <xmlCellPr id="1" xr6:uid="{00000000-0010-0000-C100-000001000000}" uniqueName="ProjectNameAndAddress_CustomFieldTextValue3">
      <xmlPr mapId="1" xpath="/IMC/ProjectNameAndAddress_CustomFieldTextValue3" xmlDataType="string"/>
    </xmlCellPr>
  </singleXmlCell>
  <singleXmlCell id="362" xr6:uid="{00000000-000C-0000-FFFF-FFFFC2000000}" r="L32" connectionId="1">
    <xmlCellPr id="1" xr6:uid="{00000000-0010-0000-C200-000001000000}" uniqueName="ProjectNameAndAddress_CustomFieldTextValue4">
      <xmlPr mapId="1" xpath="/IMC/ProjectNameAndAddress_CustomFieldTextValue4" xmlDataType="string"/>
    </xmlCellPr>
  </singleXmlCell>
  <singleXmlCell id="363" xr6:uid="{00000000-000C-0000-FFFF-FFFFC3000000}" r="L30" connectionId="1">
    <xmlCellPr id="1" xr6:uid="{00000000-0010-0000-C300-000001000000}" uniqueName="ProjectNameAndAddress_StateRepresentativeDistrictNumber">
      <xmlPr mapId="1" xpath="/IMC/ProjectNameAndAddress_StateRepresentativeDistrictNumber" xmlDataType="string"/>
    </xmlCellPr>
  </singleXmlCell>
  <singleXmlCell id="364" xr6:uid="{00000000-000C-0000-FFFF-FFFFC4000000}" r="L29" connectionId="1">
    <xmlCellPr id="1" xr6:uid="{00000000-0010-0000-C400-000001000000}" uniqueName="ProjectNameAndAddress_StateSenatorDistrictNumber">
      <xmlPr mapId="1" xpath="/IMC/ProjectNameAndAddress_StateSenatorDistrictNumber" xmlDataType="string"/>
    </xmlCellPr>
  </singleXmlCell>
  <singleXmlCell id="365" xr6:uid="{00000000-000C-0000-FFFF-FFFFC5000000}" r="L28" connectionId="1">
    <xmlCellPr id="1" xr6:uid="{00000000-0010-0000-C500-000001000000}" uniqueName="ProjectNameAndAddress_USRepresentativeDistrictNumber">
      <xmlPr mapId="1" xpath="/IMC/ProjectNameAndAddress_USRepresentativeDistrictNumber" xmlDataType="string"/>
    </xmlCellPr>
  </singleXmlCell>
  <singleXmlCell id="385" xr6:uid="{00000000-000C-0000-FFFF-FFFFC6000000}" r="L39" connectionId="1">
    <xmlCellPr id="1" xr6:uid="{00000000-0010-0000-C600-000001000000}" uniqueName="RentalAssistance_OtherDescription">
      <xmlPr mapId="1" xpath="/IMC/RentalAssistance_OtherDescription" xmlDataType="string"/>
    </xmlCellPr>
  </singleXmlCell>
  <singleXmlCell id="345" xr6:uid="{00000000-000C-0000-FFFF-FFFFC7000000}" r="L119" connectionId="1">
    <xmlCellPr id="1" xr6:uid="{00000000-0010-0000-C700-000001000000}" uniqueName="UtilityAllowance_CustomFieldTextValue1">
      <xmlPr mapId="1" xpath="/IMC/UtilityAllowance_CustomFieldTextValue1" xmlDataType="string"/>
    </xmlCellPr>
  </singleXmlCell>
  <singleXmlCell id="351" xr6:uid="{00000000-000C-0000-FFFF-FFFFC8000000}" r="L120" connectionId="1">
    <xmlCellPr id="1" xr6:uid="{00000000-0010-0000-C800-000001000000}" uniqueName="UtilityAllowance_CustomFieldTextValue2">
      <xmlPr mapId="1" xpath="/IMC/UtilityAllowance_CustomFieldTextValue2" xmlDataType="string"/>
    </xmlCellPr>
  </singleXmlCell>
  <singleXmlCell id="379" xr6:uid="{00000000-000C-0000-FFFF-FFFFC9000000}" r="L121" connectionId="1">
    <xmlCellPr id="1" xr6:uid="{00000000-0010-0000-C900-000001000000}" uniqueName="UtilityAllowance_CustomFieldTextValue3">
      <xmlPr mapId="1" xpath="/IMC/UtilityAllowance_CustomFieldTextValue3" xmlDataType="string"/>
    </xmlCellPr>
  </singleXmlCell>
  <singleXmlCell id="163" xr6:uid="{00000000-000C-0000-FFFF-FFFFCA000000}" r="L27" connectionId="1">
    <xmlCellPr id="1" xr6:uid="{00000000-0010-0000-CA00-000001000000}" uniqueName="ProjectNameAndAddress_CustomFieldTextValue5">
      <xmlPr mapId="1" xpath="/IMC/ProjectNameAndAddress_CustomFieldTextValue5" xmlDataType="string"/>
    </xmlCellPr>
  </singleXmlCell>
  <singleXmlCell id="16" xr6:uid="{00000000-000C-0000-FFFF-FFFFCB000000}" r="L20" connectionId="1">
    <xmlCellPr id="1" xr6:uid="{00000000-0010-0000-CB00-000001000000}" uniqueName="ProjectInformation_NumberOfLowIncomeUnits">
      <xmlPr mapId="1" xpath="/IMC/ProjectInformation_NumberOfLowIncomeUnits" xmlDataType="int"/>
    </xmlCellPr>
  </singleXmlCell>
  <singleXmlCell id="71" xr6:uid="{00000000-000C-0000-FFFF-FFFFCC000000}" r="L24" connectionId="1">
    <xmlCellPr id="1" xr6:uid="{00000000-0010-0000-CC00-000001000000}" uniqueName="ProjectInformation_NumberOfBuildings">
      <xmlPr mapId="1" xpath="/IMC/ProjectInformation_NumberOfBuildings" xmlDataType="int"/>
    </xmlCellPr>
  </singleXmlCell>
  <singleXmlCell id="72" xr6:uid="{00000000-000C-0000-FFFF-FFFFCD000000}" r="L22" connectionId="1">
    <xmlCellPr id="1" xr6:uid="{00000000-0010-0000-CD00-000001000000}" uniqueName="ProjectInformation_NumberOfEmployeeUnits">
      <xmlPr mapId="1" xpath="/IMC/ProjectInformation_NumberOfEmployeeUnits" xmlDataType="int"/>
    </xmlCellPr>
  </singleXmlCell>
  <singleXmlCell id="73" xr6:uid="{00000000-000C-0000-FFFF-FFFFCE000000}" r="L21" connectionId="1">
    <xmlCellPr id="1" xr6:uid="{00000000-0010-0000-CE00-000001000000}" uniqueName="ProjectInformation_NumberOfMarketRateUnits">
      <xmlPr mapId="1" xpath="/IMC/ProjectInformation_NumberOfMarketRateUnits" xmlDataType="int"/>
    </xmlCellPr>
  </singleXmlCell>
  <singleXmlCell id="76" xr6:uid="{00000000-000C-0000-FFFF-FFFFCF000000}" r="L23" connectionId="1">
    <xmlCellPr id="1" xr6:uid="{00000000-0010-0000-CF00-000001000000}" uniqueName="ProjectInformation_TotalNumberOfUnits">
      <xmlPr mapId="1" xpath="/IMC/ProjectInformation_TotalNumberOfUnits" xmlDataType="int"/>
    </xmlCellPr>
  </singleXmlCell>
  <singleXmlCell id="378" xr6:uid="{00000000-000C-0000-FFFF-FFFFD0000000}" r="L35" connectionId="1">
    <xmlCellPr id="1" xr6:uid="{00000000-0010-0000-D000-000001000000}" uniqueName="HomeProgramInformation_NumberOfHomeUnitsPlanned">
      <xmlPr mapId="1" xpath="/IMC/HomeProgramInformation_NumberOfHomeUnitsPlanned" xmlDataType="int"/>
    </xmlCellPr>
  </singleXmlCell>
  <singleXmlCell id="381" xr6:uid="{00000000-000C-0000-FFFF-FFFFD1000000}" r="L40" connectionId="1">
    <xmlCellPr id="1" xr6:uid="{00000000-0010-0000-D100-000001000000}" uniqueName="RentalAssistance_NumberOfUnitsReceivingAssistance">
      <xmlPr mapId="1" xpath="/IMC/RentalAssistance_NumberOfUnitsReceivingAssistance" xmlDataType="int"/>
    </xmlCellPr>
  </singleXmlCell>
  <singleXmlCell id="382" xr6:uid="{00000000-000C-0000-FFFF-FFFFD2000000}" r="L41" connectionId="1">
    <xmlCellPr id="1" xr6:uid="{00000000-0010-0000-D200-000001000000}" uniqueName="RentalAssistance_LengthOfRentalAssistanceContract">
      <xmlPr mapId="1" xpath="/IMC/RentalAssistance_LengthOfRentalAssistanceContract" xmlDataType="int"/>
    </xmlCellPr>
  </singleXmlCell>
  <singleXmlCell id="192" xr6:uid="{00000000-000C-0000-FFFF-FFFFD3000000}" r="L124" connectionId="1">
    <xmlCellPr id="1" xr6:uid="{00000000-0010-0000-D300-000001000000}" uniqueName="PermanentFinancingSources_OtherDebt2AmortizationPeriod">
      <xmlPr mapId="1" xpath="/IMC/PermanentFinancingSources_OtherDebt2AmortizationPeriod" xmlDataType="int"/>
    </xmlCellPr>
  </singleXmlCell>
  <singleXmlCell id="193" xr6:uid="{00000000-000C-0000-FFFF-FFFFD4000000}" r="L131" connectionId="1">
    <xmlCellPr id="1" xr6:uid="{00000000-0010-0000-D400-000001000000}" uniqueName="PermanentFinancingSources_OtherDebt2Term">
      <xmlPr mapId="1" xpath="/IMC/PermanentFinancingSources_OtherDebt2Term" xmlDataType="int"/>
    </xmlCellPr>
  </singleXmlCell>
  <singleXmlCell id="194" xr6:uid="{00000000-000C-0000-FFFF-FFFFD5000000}" r="L125" connectionId="1">
    <xmlCellPr id="1" xr6:uid="{00000000-0010-0000-D500-000001000000}" uniqueName="PermanentFinancingSources_OtherDebt3AmortizationPeriod">
      <xmlPr mapId="1" xpath="/IMC/PermanentFinancingSources_OtherDebt3AmortizationPeriod" xmlDataType="int"/>
    </xmlCellPr>
  </singleXmlCell>
  <singleXmlCell id="195" xr6:uid="{00000000-000C-0000-FFFF-FFFFD6000000}" r="L132" connectionId="1">
    <xmlCellPr id="1" xr6:uid="{00000000-0010-0000-D600-000001000000}" uniqueName="PermanentFinancingSources_OtherDebt3Term">
      <xmlPr mapId="1" xpath="/IMC/PermanentFinancingSources_OtherDebt3Term" xmlDataType="int"/>
    </xmlCellPr>
  </singleXmlCell>
  <singleXmlCell id="196" xr6:uid="{00000000-000C-0000-FFFF-FFFFD7000000}" r="L126" connectionId="1">
    <xmlCellPr id="1" xr6:uid="{00000000-0010-0000-D700-000001000000}" uniqueName="PermanentFinancingSources_OtherDebt4AmortizationPeriod">
      <xmlPr mapId="1" xpath="/IMC/PermanentFinancingSources_OtherDebt4AmortizationPeriod" xmlDataType="int"/>
    </xmlCellPr>
  </singleXmlCell>
  <singleXmlCell id="197" xr6:uid="{00000000-000C-0000-FFFF-FFFFD8000000}" r="L133" connectionId="1">
    <xmlCellPr id="1" xr6:uid="{00000000-0010-0000-D800-000001000000}" uniqueName="PermanentFinancingSources_OtherDebt4Term">
      <xmlPr mapId="1" xpath="/IMC/PermanentFinancingSources_OtherDebt4Term" xmlDataType="int"/>
    </xmlCellPr>
  </singleXmlCell>
  <singleXmlCell id="198" xr6:uid="{00000000-000C-0000-FFFF-FFFFD9000000}" r="L127" connectionId="1">
    <xmlCellPr id="1" xr6:uid="{00000000-0010-0000-D900-000001000000}" uniqueName="PermanentFinancingSources_OtherDebt5AmortizationPeriod">
      <xmlPr mapId="1" xpath="/IMC/PermanentFinancingSources_OtherDebt5AmortizationPeriod" xmlDataType="int"/>
    </xmlCellPr>
  </singleXmlCell>
  <singleXmlCell id="199" xr6:uid="{00000000-000C-0000-FFFF-FFFFDA000000}" r="L134" connectionId="1">
    <xmlCellPr id="1" xr6:uid="{00000000-0010-0000-DA00-000001000000}" uniqueName="PermanentFinancingSources_OtherDebt5Term">
      <xmlPr mapId="1" xpath="/IMC/PermanentFinancingSources_OtherDebt5Term" xmlDataType="int"/>
    </xmlCellPr>
  </singleXmlCell>
  <singleXmlCell id="200" xr6:uid="{00000000-000C-0000-FFFF-FFFFDB000000}" r="L128" connectionId="1">
    <xmlCellPr id="1" xr6:uid="{00000000-0010-0000-DB00-000001000000}" uniqueName="PermanentFinancingSources_OtherDebt6AmortizationPeriod">
      <xmlPr mapId="1" xpath="/IMC/PermanentFinancingSources_OtherDebt6AmortizationPeriod" xmlDataType="int"/>
    </xmlCellPr>
  </singleXmlCell>
  <singleXmlCell id="201" xr6:uid="{00000000-000C-0000-FFFF-FFFFDC000000}" r="L135" connectionId="1">
    <xmlCellPr id="1" xr6:uid="{00000000-0010-0000-DC00-000001000000}" uniqueName="PermanentFinancingSources_OtherDebt6Term">
      <xmlPr mapId="1" xpath="/IMC/PermanentFinancingSources_OtherDebt6Term" xmlDataType="int"/>
    </xmlCellPr>
  </singleXmlCell>
  <singleXmlCell id="202" xr6:uid="{00000000-000C-0000-FFFF-FFFFDD000000}" r="L129" connectionId="1">
    <xmlCellPr id="1" xr6:uid="{00000000-0010-0000-DD00-000001000000}" uniqueName="PermanentFinancingSources_OtherDebt7AmortizationPeriod">
      <xmlPr mapId="1" xpath="/IMC/PermanentFinancingSources_OtherDebt7AmortizationPeriod" xmlDataType="int"/>
    </xmlCellPr>
  </singleXmlCell>
  <singleXmlCell id="203" xr6:uid="{00000000-000C-0000-FFFF-FFFFDE000000}" r="L136" connectionId="1">
    <xmlCellPr id="1" xr6:uid="{00000000-0010-0000-DE00-000001000000}" uniqueName="PermanentFinancingSources_OtherDebt7Term">
      <xmlPr mapId="1" xpath="/IMC/PermanentFinancingSources_OtherDebt7Term" xmlDataType="int"/>
    </xmlCellPr>
  </singleXmlCell>
  <singleXmlCell id="204" xr6:uid="{00000000-000C-0000-FFFF-FFFFDF000000}" r="L130" connectionId="1">
    <xmlCellPr id="1" xr6:uid="{00000000-0010-0000-DF00-000001000000}" uniqueName="PermanentFinancingSources_OtherDebtTerm">
      <xmlPr mapId="1" xpath="/IMC/PermanentFinancingSources_OtherDebtTerm" xmlDataType="int"/>
    </xmlCellPr>
  </singleXmlCell>
  <singleXmlCell id="339" xr6:uid="{00000000-000C-0000-FFFF-FFFFE0000000}" r="L123" connectionId="1">
    <xmlCellPr id="1" xr6:uid="{00000000-0010-0000-E000-000001000000}" uniqueName="PermanentFinancingSources_OtherDebtAmortizationPeriod">
      <xmlPr mapId="1" xpath="/IMC/PermanentFinancingSources_OtherDebtAmortizationPeriod" xmlDataType="int"/>
    </xmlCellPr>
  </singleXmlCell>
  <singleXmlCell id="222" xr6:uid="{00000000-000C-0000-FFFF-FFFFE1000000}" r="L68" connectionId="1">
    <xmlCellPr id="1" xr6:uid="{00000000-0010-0000-E100-000001000000}" uniqueName="UtilityAllowance_HeatingAllowanceBR1">
      <xmlPr mapId="1" xpath="/IMC/UtilityAllowance_HeatingAllowanceBR1" xmlDataType="decimal"/>
    </xmlCellPr>
  </singleXmlCell>
  <singleXmlCell id="223" xr6:uid="{00000000-000C-0000-FFFF-FFFFE2000000}" r="L78" connectionId="1">
    <xmlCellPr id="1" xr6:uid="{00000000-0010-0000-E200-000001000000}" uniqueName="UtilityAllowance_HeatingAllowanceBR2">
      <xmlPr mapId="1" xpath="/IMC/UtilityAllowance_HeatingAllowanceBR2" xmlDataType="decimal"/>
    </xmlCellPr>
  </singleXmlCell>
  <singleXmlCell id="224" xr6:uid="{00000000-000C-0000-FFFF-FFFFE3000000}" r="L88" connectionId="1">
    <xmlCellPr id="1" xr6:uid="{00000000-0010-0000-E300-000001000000}" uniqueName="UtilityAllowance_HeatingAllowanceBR3">
      <xmlPr mapId="1" xpath="/IMC/UtilityAllowance_HeatingAllowanceBR3" xmlDataType="decimal"/>
    </xmlCellPr>
  </singleXmlCell>
  <singleXmlCell id="225" xr6:uid="{00000000-000C-0000-FFFF-FFFFE4000000}" r="L98" connectionId="1">
    <xmlCellPr id="1" xr6:uid="{00000000-0010-0000-E400-000001000000}" uniqueName="UtilityAllowance_HeatingAllowanceBR4">
      <xmlPr mapId="1" xpath="/IMC/UtilityAllowance_HeatingAllowanceBR4" xmlDataType="decimal"/>
    </xmlCellPr>
  </singleXmlCell>
  <singleXmlCell id="226" xr6:uid="{00000000-000C-0000-FFFF-FFFFE5000000}" r="L108" connectionId="1">
    <xmlCellPr id="1" xr6:uid="{00000000-0010-0000-E500-000001000000}" uniqueName="UtilityAllowance_HeatingAllowanceBR5">
      <xmlPr mapId="1" xpath="/IMC/UtilityAllowance_HeatingAllowanceBR5" xmlDataType="decimal"/>
    </xmlCellPr>
  </singleXmlCell>
  <singleXmlCell id="228" xr6:uid="{00000000-000C-0000-FFFF-FFFFE6000000}" r="L72" connectionId="1">
    <xmlCellPr id="1" xr6:uid="{00000000-0010-0000-E600-000001000000}" uniqueName="UtilityAllowance_HotWaterAllowanceBR1">
      <xmlPr mapId="1" xpath="/IMC/UtilityAllowance_HotWaterAllowanceBR1" xmlDataType="decimal"/>
    </xmlCellPr>
  </singleXmlCell>
  <singleXmlCell id="229" xr6:uid="{00000000-000C-0000-FFFF-FFFFE7000000}" r="L82" connectionId="1">
    <xmlCellPr id="1" xr6:uid="{00000000-0010-0000-E700-000001000000}" uniqueName="UtilityAllowance_HotWaterAllowanceBR2">
      <xmlPr mapId="1" xpath="/IMC/UtilityAllowance_HotWaterAllowanceBR2" xmlDataType="decimal"/>
    </xmlCellPr>
  </singleXmlCell>
  <singleXmlCell id="230" xr6:uid="{00000000-000C-0000-FFFF-FFFFE8000000}" r="L92" connectionId="1">
    <xmlCellPr id="1" xr6:uid="{00000000-0010-0000-E800-000001000000}" uniqueName="UtilityAllowance_HotWaterAllowanceBR3">
      <xmlPr mapId="1" xpath="/IMC/UtilityAllowance_HotWaterAllowanceBR3" xmlDataType="decimal"/>
    </xmlCellPr>
  </singleXmlCell>
  <singleXmlCell id="231" xr6:uid="{00000000-000C-0000-FFFF-FFFFE9000000}" r="L102" connectionId="1">
    <xmlCellPr id="1" xr6:uid="{00000000-0010-0000-E900-000001000000}" uniqueName="UtilityAllowance_HotWaterAllowanceBR4">
      <xmlPr mapId="1" xpath="/IMC/UtilityAllowance_HotWaterAllowanceBR4" xmlDataType="decimal"/>
    </xmlCellPr>
  </singleXmlCell>
  <singleXmlCell id="232" xr6:uid="{00000000-000C-0000-FFFF-FFFFEA000000}" r="L112" connectionId="1">
    <xmlCellPr id="1" xr6:uid="{00000000-0010-0000-EA00-000001000000}" uniqueName="UtilityAllowance_HotWaterAllowanceBR5">
      <xmlPr mapId="1" xpath="/IMC/UtilityAllowance_HotWaterAllowanceBR5" xmlDataType="decimal"/>
    </xmlCellPr>
  </singleXmlCell>
  <singleXmlCell id="233" xr6:uid="{00000000-000C-0000-FFFF-FFFFEB000000}" r="L62" connectionId="1">
    <xmlCellPr id="1" xr6:uid="{00000000-0010-0000-EB00-000001000000}" uniqueName="UtilityAllowance_HotWaterAllowanceStudio">
      <xmlPr mapId="1" xpath="/IMC/UtilityAllowance_HotWaterAllowanceStudio" xmlDataType="decimal"/>
    </xmlCellPr>
  </singleXmlCell>
  <singleXmlCell id="234" xr6:uid="{00000000-000C-0000-FFFF-FFFFEC000000}" r="L70" connectionId="1">
    <xmlCellPr id="1" xr6:uid="{00000000-0010-0000-EC00-000001000000}" uniqueName="UtilityAllowance_LightingAllowanceBR1">
      <xmlPr mapId="1" xpath="/IMC/UtilityAllowance_LightingAllowanceBR1" xmlDataType="decimal"/>
    </xmlCellPr>
  </singleXmlCell>
  <singleXmlCell id="235" xr6:uid="{00000000-000C-0000-FFFF-FFFFED000000}" r="L80" connectionId="1">
    <xmlCellPr id="1" xr6:uid="{00000000-0010-0000-ED00-000001000000}" uniqueName="UtilityAllowance_LightingAllowanceBR2">
      <xmlPr mapId="1" xpath="/IMC/UtilityAllowance_LightingAllowanceBR2" xmlDataType="decimal"/>
    </xmlCellPr>
  </singleXmlCell>
  <singleXmlCell id="236" xr6:uid="{00000000-000C-0000-FFFF-FFFFEE000000}" r="L90" connectionId="1">
    <xmlCellPr id="1" xr6:uid="{00000000-0010-0000-EE00-000001000000}" uniqueName="UtilityAllowance_LightingAllowanceBR3">
      <xmlPr mapId="1" xpath="/IMC/UtilityAllowance_LightingAllowanceBR3" xmlDataType="decimal"/>
    </xmlCellPr>
  </singleXmlCell>
  <singleXmlCell id="237" xr6:uid="{00000000-000C-0000-FFFF-FFFFEF000000}" r="L100" connectionId="1">
    <xmlCellPr id="1" xr6:uid="{00000000-0010-0000-EF00-000001000000}" uniqueName="UtilityAllowance_LightingAllowanceBR4">
      <xmlPr mapId="1" xpath="/IMC/UtilityAllowance_LightingAllowanceBR4" xmlDataType="decimal"/>
    </xmlCellPr>
  </singleXmlCell>
  <singleXmlCell id="238" xr6:uid="{00000000-000C-0000-FFFF-FFFFF0000000}" r="L110" connectionId="1">
    <xmlCellPr id="1" xr6:uid="{00000000-0010-0000-F000-000001000000}" uniqueName="UtilityAllowance_LightingAllowanceBR5">
      <xmlPr mapId="1" xpath="/IMC/UtilityAllowance_LightingAllowanceBR5" xmlDataType="decimal"/>
    </xmlCellPr>
  </singleXmlCell>
  <singleXmlCell id="239" xr6:uid="{00000000-000C-0000-FFFF-FFFFF1000000}" r="L60" connectionId="1">
    <xmlCellPr id="1" xr6:uid="{00000000-0010-0000-F100-000001000000}" uniqueName="UtilityAllowance_LightingAllowanceStudio">
      <xmlPr mapId="1" xpath="/IMC/UtilityAllowance_LightingAllowanceStudio" xmlDataType="decimal"/>
    </xmlCellPr>
  </singleXmlCell>
  <singleXmlCell id="240" xr6:uid="{00000000-000C-0000-FFFF-FFFFF2000000}" r="L59" connectionId="1">
    <xmlCellPr id="1" xr6:uid="{00000000-0010-0000-F200-000001000000}" uniqueName="UtilityAllowance_CookingAllowanceStudio">
      <xmlPr mapId="1" xpath="/IMC/UtilityAllowance_CookingAllowanceStudio" xmlDataType="decimal"/>
    </xmlCellPr>
  </singleXmlCell>
  <singleXmlCell id="241" xr6:uid="{00000000-000C-0000-FFFF-FFFFF3000000}" r="L69" connectionId="1">
    <xmlCellPr id="1" xr6:uid="{00000000-0010-0000-F300-000001000000}" uniqueName="UtilityAllowance_CookingAllowanceBR1">
      <xmlPr mapId="1" xpath="/IMC/UtilityAllowance_CookingAllowanceBR1" xmlDataType="decimal"/>
    </xmlCellPr>
  </singleXmlCell>
  <singleXmlCell id="242" xr6:uid="{00000000-000C-0000-FFFF-FFFFF4000000}" r="L79" connectionId="1">
    <xmlCellPr id="1" xr6:uid="{00000000-0010-0000-F400-000001000000}" uniqueName="UtilityAllowance_CookingAllowanceBR2">
      <xmlPr mapId="1" xpath="/IMC/UtilityAllowance_CookingAllowanceBR2" xmlDataType="decimal"/>
    </xmlCellPr>
  </singleXmlCell>
  <singleXmlCell id="243" xr6:uid="{00000000-000C-0000-FFFF-FFFFF5000000}" r="L89" connectionId="1">
    <xmlCellPr id="1" xr6:uid="{00000000-0010-0000-F500-000001000000}" uniqueName="UtilityAllowance_CookingAllowanceBR3">
      <xmlPr mapId="1" xpath="/IMC/UtilityAllowance_CookingAllowanceBR3" xmlDataType="decimal"/>
    </xmlCellPr>
  </singleXmlCell>
  <singleXmlCell id="244" xr6:uid="{00000000-000C-0000-FFFF-FFFFF6000000}" r="L99" connectionId="1">
    <xmlCellPr id="1" xr6:uid="{00000000-0010-0000-F600-000001000000}" uniqueName="UtilityAllowance_CookingAllowanceBR4">
      <xmlPr mapId="1" xpath="/IMC/UtilityAllowance_CookingAllowanceBR4" xmlDataType="decimal"/>
    </xmlCellPr>
  </singleXmlCell>
  <singleXmlCell id="245" xr6:uid="{00000000-000C-0000-FFFF-FFFFF7000000}" r="L109" connectionId="1">
    <xmlCellPr id="1" xr6:uid="{00000000-0010-0000-F700-000001000000}" uniqueName="UtilityAllowance_CookingAllowanceBR5">
      <xmlPr mapId="1" xpath="/IMC/UtilityAllowance_CookingAllowanceBR5" xmlDataType="decimal"/>
    </xmlCellPr>
  </singleXmlCell>
  <singleXmlCell id="246" xr6:uid="{00000000-000C-0000-FFFF-FFFFF8000000}" r="L61" connectionId="1">
    <xmlCellPr id="1" xr6:uid="{00000000-0010-0000-F800-000001000000}" uniqueName="UtilityAllowance_AirConditioningAllowanceStudio">
      <xmlPr mapId="1" xpath="/IMC/UtilityAllowance_AirConditioningAllowanceStudio" xmlDataType="decimal"/>
    </xmlCellPr>
  </singleXmlCell>
  <singleXmlCell id="247" xr6:uid="{00000000-000C-0000-FFFF-FFFFF9000000}" r="L71" connectionId="1">
    <xmlCellPr id="1" xr6:uid="{00000000-0010-0000-F900-000001000000}" uniqueName="UtilityAllowance_AirConditioningAllowanceBR1">
      <xmlPr mapId="1" xpath="/IMC/UtilityAllowance_AirConditioningAllowanceBR1" xmlDataType="decimal"/>
    </xmlCellPr>
  </singleXmlCell>
  <singleXmlCell id="248" xr6:uid="{00000000-000C-0000-FFFF-FFFFFA000000}" r="L81" connectionId="1">
    <xmlCellPr id="1" xr6:uid="{00000000-0010-0000-FA00-000001000000}" uniqueName="UtilityAllowance_AirConditioningAllowanceBR2">
      <xmlPr mapId="1" xpath="/IMC/UtilityAllowance_AirConditioningAllowanceBR2" xmlDataType="decimal"/>
    </xmlCellPr>
  </singleXmlCell>
  <singleXmlCell id="249" xr6:uid="{00000000-000C-0000-FFFF-FFFFFB000000}" r="L91" connectionId="1">
    <xmlCellPr id="1" xr6:uid="{00000000-0010-0000-FB00-000001000000}" uniqueName="UtilityAllowance_AirConditioningAllowanceBR3">
      <xmlPr mapId="1" xpath="/IMC/UtilityAllowance_AirConditioningAllowanceBR3" xmlDataType="decimal"/>
    </xmlCellPr>
  </singleXmlCell>
  <singleXmlCell id="250" xr6:uid="{00000000-000C-0000-FFFF-FFFFFC000000}" r="L101" connectionId="1">
    <xmlCellPr id="1" xr6:uid="{00000000-0010-0000-FC00-000001000000}" uniqueName="UtilityAllowance_AirConditioningAllowanceBR4">
      <xmlPr mapId="1" xpath="/IMC/UtilityAllowance_AirConditioningAllowanceBR4" xmlDataType="decimal"/>
    </xmlCellPr>
  </singleXmlCell>
  <singleXmlCell id="251" xr6:uid="{00000000-000C-0000-FFFF-FFFFFD000000}" r="L111" connectionId="1">
    <xmlCellPr id="1" xr6:uid="{00000000-0010-0000-FD00-000001000000}" uniqueName="UtilityAllowance_AirConditioningAllowanceBR5">
      <xmlPr mapId="1" xpath="/IMC/UtilityAllowance_AirConditioningAllowanceBR5" xmlDataType="decimal"/>
    </xmlCellPr>
  </singleXmlCell>
  <singleXmlCell id="252" xr6:uid="{00000000-000C-0000-FFFF-FFFFFE000000}" r="L113" connectionId="1">
    <xmlCellPr id="1" xr6:uid="{00000000-0010-0000-FE00-000001000000}" uniqueName="UtilityAllowance_WaterAllowanceBR5">
      <xmlPr mapId="1" xpath="/IMC/UtilityAllowance_WaterAllowanceBR5" xmlDataType="decimal"/>
    </xmlCellPr>
  </singleXmlCell>
  <singleXmlCell id="253" xr6:uid="{00000000-000C-0000-FFFF-FFFFFF000000}" r="L103" connectionId="1">
    <xmlCellPr id="1" xr6:uid="{00000000-0010-0000-FF00-000001000000}" uniqueName="UtilityAllowance_WaterAllowanceBR4">
      <xmlPr mapId="1" xpath="/IMC/UtilityAllowance_WaterAllowanceBR4" xmlDataType="decimal"/>
    </xmlCellPr>
  </singleXmlCell>
  <singleXmlCell id="254" xr6:uid="{00000000-000C-0000-FFFF-FFFF00010000}" r="L93" connectionId="1">
    <xmlCellPr id="1" xr6:uid="{00000000-0010-0000-0001-000001000000}" uniqueName="UtilityAllowance_WaterAllowanceBR3">
      <xmlPr mapId="1" xpath="/IMC/UtilityAllowance_WaterAllowanceBR3" xmlDataType="decimal"/>
    </xmlCellPr>
  </singleXmlCell>
  <singleXmlCell id="255" xr6:uid="{00000000-000C-0000-FFFF-FFFF01010000}" r="L83" connectionId="1">
    <xmlCellPr id="1" xr6:uid="{00000000-0010-0000-0101-000001000000}" uniqueName="UtilityAllowance_WaterAllowanceBR2">
      <xmlPr mapId="1" xpath="/IMC/UtilityAllowance_WaterAllowanceBR2" xmlDataType="decimal"/>
    </xmlCellPr>
  </singleXmlCell>
  <singleXmlCell id="256" xr6:uid="{00000000-000C-0000-FFFF-FFFF02010000}" r="L73" connectionId="1">
    <xmlCellPr id="1" xr6:uid="{00000000-0010-0000-0201-000001000000}" uniqueName="UtilityAllowance_WaterAllowanceBR1">
      <xmlPr mapId="1" xpath="/IMC/UtilityAllowance_WaterAllowanceBR1" xmlDataType="decimal"/>
    </xmlCellPr>
  </singleXmlCell>
  <singleXmlCell id="257" xr6:uid="{00000000-000C-0000-FFFF-FFFF03010000}" r="L63" connectionId="1">
    <xmlCellPr id="1" xr6:uid="{00000000-0010-0000-0301-000001000000}" uniqueName="UtilityAllowance_WaterAllowanceStudio">
      <xmlPr mapId="1" xpath="/IMC/UtilityAllowance_WaterAllowanceStudio" xmlDataType="decimal"/>
    </xmlCellPr>
  </singleXmlCell>
  <singleXmlCell id="258" xr6:uid="{00000000-000C-0000-FFFF-FFFF04010000}" r="L114" connectionId="1">
    <xmlCellPr id="1" xr6:uid="{00000000-0010-0000-0401-000001000000}" uniqueName="UtilityAllowance_SewerAllowanceBR5">
      <xmlPr mapId="1" xpath="/IMC/UtilityAllowance_SewerAllowanceBR5" xmlDataType="decimal"/>
    </xmlCellPr>
  </singleXmlCell>
  <singleXmlCell id="259" xr6:uid="{00000000-000C-0000-FFFF-FFFF05010000}" r="L104" connectionId="1">
    <xmlCellPr id="1" xr6:uid="{00000000-0010-0000-0501-000001000000}" uniqueName="UtilityAllowance_SewerAllowanceBR4">
      <xmlPr mapId="1" xpath="/IMC/UtilityAllowance_SewerAllowanceBR4" xmlDataType="decimal"/>
    </xmlCellPr>
  </singleXmlCell>
  <singleXmlCell id="260" xr6:uid="{00000000-000C-0000-FFFF-FFFF06010000}" r="L94" connectionId="1">
    <xmlCellPr id="1" xr6:uid="{00000000-0010-0000-0601-000001000000}" uniqueName="UtilityAllowance_SewerAllowanceBR3">
      <xmlPr mapId="1" xpath="/IMC/UtilityAllowance_SewerAllowanceBR3" xmlDataType="decimal"/>
    </xmlCellPr>
  </singleXmlCell>
  <singleXmlCell id="261" xr6:uid="{00000000-000C-0000-FFFF-FFFF07010000}" r="L84" connectionId="1">
    <xmlCellPr id="1" xr6:uid="{00000000-0010-0000-0701-000001000000}" uniqueName="UtilityAllowance_SewerAllowanceBR2">
      <xmlPr mapId="1" xpath="/IMC/UtilityAllowance_SewerAllowanceBR2" xmlDataType="decimal"/>
    </xmlCellPr>
  </singleXmlCell>
  <singleXmlCell id="262" xr6:uid="{00000000-000C-0000-FFFF-FFFF08010000}" r="L74" connectionId="1">
    <xmlCellPr id="1" xr6:uid="{00000000-0010-0000-0801-000001000000}" uniqueName="UtilityAllowance_SewerAllowanceBR1">
      <xmlPr mapId="1" xpath="/IMC/UtilityAllowance_SewerAllowanceBR1" xmlDataType="decimal"/>
    </xmlCellPr>
  </singleXmlCell>
  <singleXmlCell id="263" xr6:uid="{00000000-000C-0000-FFFF-FFFF09010000}" r="L64" connectionId="1">
    <xmlCellPr id="1" xr6:uid="{00000000-0010-0000-0901-000001000000}" uniqueName="UtilityAllowance_SewerAllowanceStudio">
      <xmlPr mapId="1" xpath="/IMC/UtilityAllowance_SewerAllowanceStudio" xmlDataType="decimal"/>
    </xmlCellPr>
  </singleXmlCell>
  <singleXmlCell id="264" xr6:uid="{00000000-000C-0000-FFFF-FFFF0A010000}" r="L115" connectionId="1">
    <xmlCellPr id="1" xr6:uid="{00000000-0010-0000-0A01-000001000000}" uniqueName="UtilityAllowance_TrashAllowanceBR5">
      <xmlPr mapId="1" xpath="/IMC/UtilityAllowance_TrashAllowanceBR5" xmlDataType="decimal"/>
    </xmlCellPr>
  </singleXmlCell>
  <singleXmlCell id="265" xr6:uid="{00000000-000C-0000-FFFF-FFFF0B010000}" r="L105" connectionId="1">
    <xmlCellPr id="1" xr6:uid="{00000000-0010-0000-0B01-000001000000}" uniqueName="UtilityAllowance_TrashAllowanceBR4">
      <xmlPr mapId="1" xpath="/IMC/UtilityAllowance_TrashAllowanceBR4" xmlDataType="decimal"/>
    </xmlCellPr>
  </singleXmlCell>
  <singleXmlCell id="266" xr6:uid="{00000000-000C-0000-FFFF-FFFF0C010000}" r="L95" connectionId="1">
    <xmlCellPr id="1" xr6:uid="{00000000-0010-0000-0C01-000001000000}" uniqueName="UtilityAllowance_TrashAllowanceBR3">
      <xmlPr mapId="1" xpath="/IMC/UtilityAllowance_TrashAllowanceBR3" xmlDataType="decimal"/>
    </xmlCellPr>
  </singleXmlCell>
  <singleXmlCell id="267" xr6:uid="{00000000-000C-0000-FFFF-FFFF0D010000}" r="L85" connectionId="1">
    <xmlCellPr id="1" xr6:uid="{00000000-0010-0000-0D01-000001000000}" uniqueName="UtilityAllowance_TrashAllowanceBR2">
      <xmlPr mapId="1" xpath="/IMC/UtilityAllowance_TrashAllowanceBR2" xmlDataType="decimal"/>
    </xmlCellPr>
  </singleXmlCell>
  <singleXmlCell id="268" xr6:uid="{00000000-000C-0000-FFFF-FFFF0E010000}" r="L75" connectionId="1">
    <xmlCellPr id="1" xr6:uid="{00000000-0010-0000-0E01-000001000000}" uniqueName="UtilityAllowance_TrashAllowanceBR1">
      <xmlPr mapId="1" xpath="/IMC/UtilityAllowance_TrashAllowanceBR1" xmlDataType="decimal"/>
    </xmlCellPr>
  </singleXmlCell>
  <singleXmlCell id="269" xr6:uid="{00000000-000C-0000-FFFF-FFFF0F010000}" r="L65" connectionId="1">
    <xmlCellPr id="1" xr6:uid="{00000000-0010-0000-0F01-000001000000}" uniqueName="UtilityAllowance_TrashAllowanceStudio">
      <xmlPr mapId="1" xpath="/IMC/UtilityAllowance_TrashAllowanceStudio" xmlDataType="decimal"/>
    </xmlCellPr>
  </singleXmlCell>
  <singleXmlCell id="270" xr6:uid="{00000000-000C-0000-FFFF-FFFF10010000}" r="L116" connectionId="1">
    <xmlCellPr id="1" xr6:uid="{00000000-0010-0000-1001-000001000000}" uniqueName="UtilityAllowance_RangeAllowanceBR5">
      <xmlPr mapId="1" xpath="/IMC/UtilityAllowance_RangeAllowanceBR5" xmlDataType="decimal"/>
    </xmlCellPr>
  </singleXmlCell>
  <singleXmlCell id="271" xr6:uid="{00000000-000C-0000-FFFF-FFFF11010000}" r="L106" connectionId="1">
    <xmlCellPr id="1" xr6:uid="{00000000-0010-0000-1101-000001000000}" uniqueName="UtilityAllowance_RangeAllowanceBR4">
      <xmlPr mapId="1" xpath="/IMC/UtilityAllowance_RangeAllowanceBR4" xmlDataType="decimal"/>
    </xmlCellPr>
  </singleXmlCell>
  <singleXmlCell id="272" xr6:uid="{00000000-000C-0000-FFFF-FFFF12010000}" r="L96" connectionId="1">
    <xmlCellPr id="1" xr6:uid="{00000000-0010-0000-1201-000001000000}" uniqueName="UtilityAllowance_RangeAllowanceBR3">
      <xmlPr mapId="1" xpath="/IMC/UtilityAllowance_RangeAllowanceBR3" xmlDataType="decimal"/>
    </xmlCellPr>
  </singleXmlCell>
  <singleXmlCell id="273" xr6:uid="{00000000-000C-0000-FFFF-FFFF13010000}" r="L86" connectionId="1">
    <xmlCellPr id="1" xr6:uid="{00000000-0010-0000-1301-000001000000}" uniqueName="UtilityAllowance_RangeAllowanceBR2">
      <xmlPr mapId="1" xpath="/IMC/UtilityAllowance_RangeAllowanceBR2" xmlDataType="decimal"/>
    </xmlCellPr>
  </singleXmlCell>
  <singleXmlCell id="274" xr6:uid="{00000000-000C-0000-FFFF-FFFF14010000}" r="L76" connectionId="1">
    <xmlCellPr id="1" xr6:uid="{00000000-0010-0000-1401-000001000000}" uniqueName="UtilityAllowance_RangeAllowanceBR1">
      <xmlPr mapId="1" xpath="/IMC/UtilityAllowance_RangeAllowanceBR1" xmlDataType="decimal"/>
    </xmlCellPr>
  </singleXmlCell>
  <singleXmlCell id="275" xr6:uid="{00000000-000C-0000-FFFF-FFFF15010000}" r="L66" connectionId="1">
    <xmlCellPr id="1" xr6:uid="{00000000-0010-0000-1501-000001000000}" uniqueName="UtilityAllowance_RangeAllowanceStudio">
      <xmlPr mapId="1" xpath="/IMC/UtilityAllowance_RangeAllowanceStudio" xmlDataType="decimal"/>
    </xmlCellPr>
  </singleXmlCell>
  <singleXmlCell id="276" xr6:uid="{00000000-000C-0000-FFFF-FFFF16010000}" r="L67" connectionId="1">
    <xmlCellPr id="1" xr6:uid="{00000000-0010-0000-1601-000001000000}" uniqueName="UtilityAllowance_RefrigeratorAllowanceStudio">
      <xmlPr mapId="1" xpath="/IMC/UtilityAllowance_RefrigeratorAllowanceStudio" xmlDataType="decimal"/>
    </xmlCellPr>
  </singleXmlCell>
  <singleXmlCell id="277" xr6:uid="{00000000-000C-0000-FFFF-FFFF17010000}" r="L77" connectionId="1">
    <xmlCellPr id="1" xr6:uid="{00000000-0010-0000-1701-000001000000}" uniqueName="UtilityAllowance_RefrigeratorAllowanceBR1">
      <xmlPr mapId="1" xpath="/IMC/UtilityAllowance_RefrigeratorAllowanceBR1" xmlDataType="decimal"/>
    </xmlCellPr>
  </singleXmlCell>
  <singleXmlCell id="278" xr6:uid="{00000000-000C-0000-FFFF-FFFF18010000}" r="L87" connectionId="1">
    <xmlCellPr id="1" xr6:uid="{00000000-0010-0000-1801-000001000000}" uniqueName="UtilityAllowance_RefrigeratorAllowanceBR2">
      <xmlPr mapId="1" xpath="/IMC/UtilityAllowance_RefrigeratorAllowanceBR2" xmlDataType="decimal"/>
    </xmlCellPr>
  </singleXmlCell>
  <singleXmlCell id="279" xr6:uid="{00000000-000C-0000-FFFF-FFFF19010000}" r="L97" connectionId="1">
    <xmlCellPr id="1" xr6:uid="{00000000-0010-0000-1901-000001000000}" uniqueName="UtilityAllowance_RefrigeratorAllowanceBR3">
      <xmlPr mapId="1" xpath="/IMC/UtilityAllowance_RefrigeratorAllowanceBR3" xmlDataType="decimal"/>
    </xmlCellPr>
  </singleXmlCell>
  <singleXmlCell id="280" xr6:uid="{00000000-000C-0000-FFFF-FFFF1A010000}" r="L107" connectionId="1">
    <xmlCellPr id="1" xr6:uid="{00000000-0010-0000-1A01-000001000000}" uniqueName="UtilityAllowance_RefrigeratorAllowanceBR4">
      <xmlPr mapId="1" xpath="/IMC/UtilityAllowance_RefrigeratorAllowanceBR4" xmlDataType="decimal"/>
    </xmlCellPr>
  </singleXmlCell>
  <singleXmlCell id="281" xr6:uid="{00000000-000C-0000-FFFF-FFFF1B010000}" r="L117" connectionId="1">
    <xmlCellPr id="1" xr6:uid="{00000000-0010-0000-1B01-000001000000}" uniqueName="UtilityAllowance_RefrigeratorAllowanceBR5">
      <xmlPr mapId="1" xpath="/IMC/UtilityAllowance_RefrigeratorAllowanceBR5" xmlDataType="decimal"/>
    </xmlCellPr>
  </singleXmlCell>
  <singleXmlCell id="340" xr6:uid="{00000000-000C-0000-FFFF-FFFF1C010000}" r="L58" connectionId="1">
    <xmlCellPr id="1" xr6:uid="{00000000-0010-0000-1C01-000001000000}" uniqueName="UtilityAllowance_HeatingAllowanceStudio">
      <xmlPr mapId="1" xpath="/IMC/UtilityAllowance_HeatingAllowanceStudio" xmlDataType="decimal"/>
    </xmlCellPr>
  </singleXmlCell>
  <singleXmlCell id="419" xr6:uid="{00000000-000C-0000-FFFF-FFFF1D010000}" r="L118" connectionId="1">
    <xmlCellPr id="1" xr6:uid="{00000000-0010-0000-1D01-000001000000}" uniqueName="UtilityAllowance_CustomFieldDecimalValue1">
      <xmlPr mapId="1" xpath="/IMC/UtilityAllowance_CustomFieldDecimalValue1" xmlDataType="decimal"/>
    </xmlCellPr>
  </singleXmlCell>
  <singleXmlCell id="400" xr6:uid="{00000000-000C-0000-FFFF-FFFF1E010000}" r="L48" connectionId="1">
    <xmlCellPr id="1" xr6:uid="{00000000-0010-0000-1E01-000001000000}" uniqueName="DevelopmentTeam_TaxAttorneyName">
      <xmlPr mapId="1" xpath="/IMC/DevelopmentTeam_TaxAttorneyName" xmlDataType="string"/>
    </xmlCellPr>
  </singleXmlCell>
  <singleXmlCell id="401" xr6:uid="{00000000-000C-0000-FFFF-FFFF1F010000}" r="L49" connectionId="1">
    <xmlCellPr id="1" xr6:uid="{00000000-0010-0000-1F01-000001000000}" uniqueName="DevelopmentTeam_TaxAttorneyPhone">
      <xmlPr mapId="1" xpath="/IMC/DevelopmentTeam_TaxAttorneyPhone" xmlDataType="string"/>
    </xmlCellPr>
  </singleXmlCell>
  <singleXmlCell id="402" xr6:uid="{00000000-000C-0000-FFFF-FFFF20010000}" r="L202" connectionId="1">
    <xmlCellPr id="1" xr6:uid="{00000000-0010-0000-2001-000001000000}" uniqueName="RentalAnalysis_AdditionalMonthlyIncomePerUnit">
      <xmlPr mapId="1" xpath="/IMC/RentalAnalysis_AdditionalMonthlyIncomePerUnit" xmlDataType="decimal"/>
    </xmlCellPr>
  </singleXmlCell>
  <singleXmlCell id="1" xr6:uid="{00000000-000C-0000-FFFF-FFFF21010000}" r="L162" connectionId="1">
    <xmlCellPr id="1" xr6:uid="{00000000-0010-0000-2101-000001000000}" uniqueName="RentalAnalysisUnits_Bedrooms_Unit1">
      <xmlPr mapId="1" xpath="/IMC/RentalAnalysisUnits_Bedrooms_Unit1" xmlDataType="int"/>
    </xmlCellPr>
  </singleXmlCell>
  <singleXmlCell id="2" xr6:uid="{00000000-000C-0000-FFFF-FFFF22010000}" r="L163" connectionId="1">
    <xmlCellPr id="1" xr6:uid="{00000000-0010-0000-2201-000001000000}" uniqueName="RentalAnalysisUnits_Bedrooms_Unit2">
      <xmlPr mapId="1" xpath="/IMC/RentalAnalysisUnits_Bedrooms_Unit2" xmlDataType="int"/>
    </xmlCellPr>
  </singleXmlCell>
  <singleXmlCell id="14" xr6:uid="{00000000-000C-0000-FFFF-FFFF23010000}" r="L164" connectionId="1">
    <xmlCellPr id="1" xr6:uid="{00000000-0010-0000-2301-000001000000}" uniqueName="RentalAnalysisUnits_Bedrooms_Unit3">
      <xmlPr mapId="1" xpath="/IMC/RentalAnalysisUnits_Bedrooms_Unit3" xmlDataType="int"/>
    </xmlCellPr>
  </singleXmlCell>
  <singleXmlCell id="17" xr6:uid="{00000000-000C-0000-FFFF-FFFF24010000}" r="L165" connectionId="1">
    <xmlCellPr id="1" xr6:uid="{00000000-0010-0000-2401-000001000000}" uniqueName="RentalAnalysisUnits_Bedrooms_Unit4">
      <xmlPr mapId="1" xpath="/IMC/RentalAnalysisUnits_Bedrooms_Unit4" xmlDataType="int"/>
    </xmlCellPr>
  </singleXmlCell>
  <singleXmlCell id="19" xr6:uid="{00000000-000C-0000-FFFF-FFFF25010000}" r="L166" connectionId="1">
    <xmlCellPr id="1" xr6:uid="{00000000-0010-0000-2501-000001000000}" uniqueName="RentalAnalysisUnits_Bedrooms_Unit5">
      <xmlPr mapId="1" xpath="/IMC/RentalAnalysisUnits_Bedrooms_Unit5" xmlDataType="int"/>
    </xmlCellPr>
  </singleXmlCell>
  <singleXmlCell id="20" xr6:uid="{00000000-000C-0000-FFFF-FFFF26010000}" r="L167" connectionId="1">
    <xmlCellPr id="1" xr6:uid="{00000000-0010-0000-2601-000001000000}" uniqueName="RentalAnalysisUnits_Bedrooms_Unit6">
      <xmlPr mapId="1" xpath="/IMC/RentalAnalysisUnits_Bedrooms_Unit6" xmlDataType="int"/>
    </xmlCellPr>
  </singleXmlCell>
  <singleXmlCell id="43" xr6:uid="{00000000-000C-0000-FFFF-FFFF27010000}" r="L168" connectionId="1">
    <xmlCellPr id="1" xr6:uid="{00000000-0010-0000-2701-000001000000}" uniqueName="RentalAnalysisUnits_Bedrooms_Unit7">
      <xmlPr mapId="1" xpath="/IMC/RentalAnalysisUnits_Bedrooms_Unit7" xmlDataType="int"/>
    </xmlCellPr>
  </singleXmlCell>
  <singleXmlCell id="62" xr6:uid="{00000000-000C-0000-FFFF-FFFF28010000}" r="L169" connectionId="1">
    <xmlCellPr id="1" xr6:uid="{00000000-0010-0000-2801-000001000000}" uniqueName="RentalAnalysisUnits_Bedrooms_Unit8">
      <xmlPr mapId="1" xpath="/IMC/RentalAnalysisUnits_Bedrooms_Unit8" xmlDataType="int"/>
    </xmlCellPr>
  </singleXmlCell>
  <singleXmlCell id="63" xr6:uid="{00000000-000C-0000-FFFF-FFFF29010000}" r="L170" connectionId="1">
    <xmlCellPr id="1" xr6:uid="{00000000-0010-0000-2901-000001000000}" uniqueName="RentalAnalysisUnits_Bedrooms_Unit9">
      <xmlPr mapId="1" xpath="/IMC/RentalAnalysisUnits_Bedrooms_Unit9" xmlDataType="int"/>
    </xmlCellPr>
  </singleXmlCell>
  <singleXmlCell id="64" xr6:uid="{00000000-000C-0000-FFFF-FFFF2A010000}" r="L171" connectionId="1">
    <xmlCellPr id="1" xr6:uid="{00000000-0010-0000-2A01-000001000000}" uniqueName="RentalAnalysisUnits_Bedrooms_Unit10">
      <xmlPr mapId="1" xpath="/IMC/RentalAnalysisUnits_Bedrooms_Unit10" xmlDataType="int"/>
    </xmlCellPr>
  </singleXmlCell>
  <singleXmlCell id="68" xr6:uid="{00000000-000C-0000-FFFF-FFFF2B010000}" r="L152" connectionId="1">
    <xmlCellPr id="1" xr6:uid="{00000000-0010-0000-2B01-000001000000}" uniqueName="RentalAnalysisUnits_NumberOfUnits_Unit1">
      <xmlPr mapId="1" xpath="/IMC/RentalAnalysisUnits_NumberOfUnits_Unit1" xmlDataType="int"/>
    </xmlCellPr>
  </singleXmlCell>
  <singleXmlCell id="69" xr6:uid="{00000000-000C-0000-FFFF-FFFF2C010000}" r="L153" connectionId="1">
    <xmlCellPr id="1" xr6:uid="{00000000-0010-0000-2C01-000001000000}" uniqueName="RentalAnalysisUnits_NumberOfUnits_Unit2">
      <xmlPr mapId="1" xpath="/IMC/RentalAnalysisUnits_NumberOfUnits_Unit2" xmlDataType="int"/>
    </xmlCellPr>
  </singleXmlCell>
  <singleXmlCell id="70" xr6:uid="{00000000-000C-0000-FFFF-FFFF2D010000}" r="L154" connectionId="1">
    <xmlCellPr id="1" xr6:uid="{00000000-0010-0000-2D01-000001000000}" uniqueName="RentalAnalysisUnits_NumberOfUnits_Unit3">
      <xmlPr mapId="1" xpath="/IMC/RentalAnalysisUnits_NumberOfUnits_Unit3" xmlDataType="int"/>
    </xmlCellPr>
  </singleXmlCell>
  <singleXmlCell id="74" xr6:uid="{00000000-000C-0000-FFFF-FFFF2E010000}" r="L155" connectionId="1">
    <xmlCellPr id="1" xr6:uid="{00000000-0010-0000-2E01-000001000000}" uniqueName="RentalAnalysisUnits_NumberOfUnits_Unit4">
      <xmlPr mapId="1" xpath="/IMC/RentalAnalysisUnits_NumberOfUnits_Unit4" xmlDataType="int"/>
    </xmlCellPr>
  </singleXmlCell>
  <singleXmlCell id="132" xr6:uid="{00000000-000C-0000-FFFF-FFFF2F010000}" r="L156" connectionId="1">
    <xmlCellPr id="1" xr6:uid="{00000000-0010-0000-2F01-000001000000}" uniqueName="RentalAnalysisUnits_NumberOfUnits_Unit5">
      <xmlPr mapId="1" xpath="/IMC/RentalAnalysisUnits_NumberOfUnits_Unit5" xmlDataType="int"/>
    </xmlCellPr>
  </singleXmlCell>
  <singleXmlCell id="135" xr6:uid="{00000000-000C-0000-FFFF-FFFF30010000}" r="L157" connectionId="1">
    <xmlCellPr id="1" xr6:uid="{00000000-0010-0000-3001-000001000000}" uniqueName="RentalAnalysisUnits_NumberOfUnits_Unit6">
      <xmlPr mapId="1" xpath="/IMC/RentalAnalysisUnits_NumberOfUnits_Unit6" xmlDataType="int"/>
    </xmlCellPr>
  </singleXmlCell>
  <singleXmlCell id="136" xr6:uid="{00000000-000C-0000-FFFF-FFFF31010000}" r="L158" connectionId="1">
    <xmlCellPr id="1" xr6:uid="{00000000-0010-0000-3101-000001000000}" uniqueName="RentalAnalysisUnits_NumberOfUnits_Unit7">
      <xmlPr mapId="1" xpath="/IMC/RentalAnalysisUnits_NumberOfUnits_Unit7" xmlDataType="int"/>
    </xmlCellPr>
  </singleXmlCell>
  <singleXmlCell id="137" xr6:uid="{00000000-000C-0000-FFFF-FFFF32010000}" r="L159" connectionId="1">
    <xmlCellPr id="1" xr6:uid="{00000000-0010-0000-3201-000001000000}" uniqueName="RentalAnalysisUnits_NumberOfUnits_Unit8">
      <xmlPr mapId="1" xpath="/IMC/RentalAnalysisUnits_NumberOfUnits_Unit8" xmlDataType="int"/>
    </xmlCellPr>
  </singleXmlCell>
  <singleXmlCell id="138" xr6:uid="{00000000-000C-0000-FFFF-FFFF33010000}" r="L160" connectionId="1">
    <xmlCellPr id="1" xr6:uid="{00000000-0010-0000-3301-000001000000}" uniqueName="RentalAnalysisUnits_NumberOfUnits_Unit9">
      <xmlPr mapId="1" xpath="/IMC/RentalAnalysisUnits_NumberOfUnits_Unit9" xmlDataType="int"/>
    </xmlCellPr>
  </singleXmlCell>
  <singleXmlCell id="139" xr6:uid="{00000000-000C-0000-FFFF-FFFF34010000}" r="L161" connectionId="1">
    <xmlCellPr id="1" xr6:uid="{00000000-0010-0000-3401-000001000000}" uniqueName="RentalAnalysisUnits_NumberOfUnits_Unit10">
      <xmlPr mapId="1" xpath="/IMC/RentalAnalysisUnits_NumberOfUnits_Unit10" xmlDataType="int"/>
    </xmlCellPr>
  </singleXmlCell>
</singleXmlCel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ctr"/>
      <a:lstStyle>
        <a:defPPr algn="ctr">
          <a:defRPr sz="1100" b="1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chousing.sc.gov/development/multifamily-tax-exempt-bond-financing" TargetMode="External"/><Relationship Id="rId7" Type="http://schemas.openxmlformats.org/officeDocument/2006/relationships/comments" Target="../comments1.xml"/><Relationship Id="rId2" Type="http://schemas.openxmlformats.org/officeDocument/2006/relationships/hyperlink" Target="../2024/2024%20QAP.pdf" TargetMode="External"/><Relationship Id="rId1" Type="http://schemas.openxmlformats.org/officeDocument/2006/relationships/hyperlink" Target="https://schousing.sc.gov/development/housing-tax-credit-lihtc" TargetMode="External"/><Relationship Id="rId6" Type="http://schemas.openxmlformats.org/officeDocument/2006/relationships/vmlDrawing" Target="../drawings/vmlDrawing1.v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eligibility.sc.egov.usda.gov/eligibility/welcomeAction.do?pageAction=mfhc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schousing.sc.gov/development/multifamily-tax-exempt-bond-financing" TargetMode="External"/><Relationship Id="rId2" Type="http://schemas.openxmlformats.org/officeDocument/2006/relationships/hyperlink" Target="../2024/2024%20QAP.pdf" TargetMode="External"/><Relationship Id="rId1" Type="http://schemas.openxmlformats.org/officeDocument/2006/relationships/hyperlink" Target="https://schousing.sc.gov/development/housing-tax-credit-lihtc" TargetMode="Externa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../2024/2024%20QAP.pdf" TargetMode="External"/><Relationship Id="rId1" Type="http://schemas.openxmlformats.org/officeDocument/2006/relationships/hyperlink" Target="https://schousing.sc.gov/development/housing-tax-credit-lihtc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../2024/2024%20QAP.pdf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../2024/2024%20QAP.pdf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../2024/2024%20QAP.pdf" TargetMode="External"/><Relationship Id="rId1" Type="http://schemas.openxmlformats.org/officeDocument/2006/relationships/hyperlink" Target="https://schousing.sc.gov/development/housing-tax-credit-lihtc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../2024/2024%20QAP.pdf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SingleCells" Target="../tables/tableSingleCells1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S80"/>
  <sheetViews>
    <sheetView showGridLines="0" tabSelected="1" zoomScaleNormal="100" workbookViewId="0"/>
  </sheetViews>
  <sheetFormatPr defaultColWidth="8.85546875" defaultRowHeight="12.75" x14ac:dyDescent="0.2"/>
  <cols>
    <col min="1" max="1" width="1.7109375" style="181" customWidth="1"/>
    <col min="2" max="2" width="8.85546875" style="181"/>
    <col min="3" max="3" width="10.5703125" style="181" customWidth="1"/>
    <col min="4" max="5" width="8.85546875" style="181"/>
    <col min="6" max="6" width="1.140625" style="181" customWidth="1"/>
    <col min="7" max="7" width="13.5703125" style="181" customWidth="1"/>
    <col min="8" max="11" width="8.85546875" style="181"/>
    <col min="12" max="12" width="1.140625" style="181" customWidth="1"/>
    <col min="13" max="13" width="13.85546875" style="181" customWidth="1"/>
    <col min="14" max="14" width="8.85546875" style="181"/>
    <col min="15" max="15" width="0.85546875" style="181" customWidth="1"/>
    <col min="16" max="16" width="6.85546875" style="181" customWidth="1"/>
    <col min="17" max="17" width="14.42578125" style="181" customWidth="1"/>
    <col min="18" max="18" width="1.7109375" style="181" customWidth="1"/>
    <col min="19" max="16384" width="8.85546875" style="181"/>
  </cols>
  <sheetData>
    <row r="1" spans="1:17" x14ac:dyDescent="0.2">
      <c r="B1" s="426" t="s">
        <v>909</v>
      </c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</row>
    <row r="2" spans="1:17" ht="15.75" x14ac:dyDescent="0.25">
      <c r="A2" s="195"/>
      <c r="B2" s="429" t="s">
        <v>6</v>
      </c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</row>
    <row r="3" spans="1:17" ht="15.75" x14ac:dyDescent="0.25">
      <c r="B3" s="429" t="s">
        <v>939</v>
      </c>
      <c r="C3" s="429"/>
      <c r="D3" s="429"/>
      <c r="E3" s="429"/>
      <c r="F3" s="429"/>
      <c r="G3" s="429"/>
      <c r="H3" s="429"/>
      <c r="I3" s="429"/>
      <c r="J3" s="429"/>
      <c r="K3" s="429"/>
      <c r="L3" s="429"/>
      <c r="M3" s="429"/>
      <c r="N3" s="429"/>
      <c r="O3" s="429"/>
      <c r="P3" s="429"/>
      <c r="Q3" s="429"/>
    </row>
    <row r="4" spans="1:17" ht="4.7" customHeight="1" x14ac:dyDescent="0.2"/>
    <row r="5" spans="1:17" ht="12.75" customHeight="1" x14ac:dyDescent="0.2">
      <c r="B5" s="196" t="s">
        <v>2</v>
      </c>
      <c r="C5" s="197"/>
      <c r="D5" s="434"/>
      <c r="E5" s="435"/>
      <c r="H5" s="440" t="s">
        <v>4</v>
      </c>
      <c r="I5" s="441"/>
      <c r="J5" s="430"/>
      <c r="K5" s="431"/>
      <c r="L5" s="431"/>
      <c r="M5" s="431"/>
      <c r="N5" s="432"/>
      <c r="P5" s="194" t="s">
        <v>5</v>
      </c>
      <c r="Q5" s="159"/>
    </row>
    <row r="6" spans="1:17" ht="12.75" customHeight="1" x14ac:dyDescent="0.2">
      <c r="B6" s="198" t="s">
        <v>3</v>
      </c>
      <c r="C6" s="199"/>
      <c r="D6" s="436"/>
      <c r="E6" s="437"/>
    </row>
    <row r="7" spans="1:17" ht="4.7" customHeight="1" x14ac:dyDescent="0.2"/>
    <row r="8" spans="1:17" ht="15.75" x14ac:dyDescent="0.25">
      <c r="B8" s="433" t="s">
        <v>938</v>
      </c>
      <c r="C8" s="433"/>
      <c r="D8" s="433"/>
      <c r="E8" s="433"/>
      <c r="F8" s="433"/>
      <c r="G8" s="433"/>
      <c r="H8" s="433"/>
      <c r="I8" s="433"/>
      <c r="J8" s="433"/>
      <c r="K8" s="433"/>
      <c r="L8" s="433"/>
      <c r="M8" s="433"/>
      <c r="N8" s="433"/>
      <c r="O8" s="433"/>
      <c r="P8" s="433"/>
      <c r="Q8" s="433"/>
    </row>
    <row r="9" spans="1:17" ht="4.7" customHeight="1" x14ac:dyDescent="0.2"/>
    <row r="10" spans="1:17" ht="12.75" customHeight="1" x14ac:dyDescent="0.2">
      <c r="B10" s="160"/>
      <c r="C10" s="427" t="s">
        <v>940</v>
      </c>
      <c r="D10" s="428"/>
      <c r="E10" s="176"/>
      <c r="G10" s="438" t="s">
        <v>7</v>
      </c>
      <c r="H10" s="438"/>
      <c r="I10" s="176"/>
      <c r="J10" s="439" t="s">
        <v>915</v>
      </c>
      <c r="K10" s="438"/>
      <c r="L10" s="438"/>
      <c r="M10" s="438"/>
      <c r="N10" s="1"/>
      <c r="O10" s="1"/>
      <c r="P10" s="1"/>
      <c r="Q10" s="1"/>
    </row>
    <row r="11" spans="1:17" ht="4.7" customHeight="1" x14ac:dyDescent="0.2">
      <c r="C11" s="145"/>
    </row>
    <row r="12" spans="1:17" ht="12.75" customHeight="1" x14ac:dyDescent="0.2">
      <c r="B12" s="176"/>
      <c r="C12" s="427" t="s">
        <v>769</v>
      </c>
      <c r="D12" s="428"/>
      <c r="E12" s="176"/>
      <c r="G12" s="438" t="s">
        <v>912</v>
      </c>
      <c r="H12" s="438"/>
      <c r="I12" s="176"/>
      <c r="J12" s="439" t="s">
        <v>914</v>
      </c>
      <c r="K12" s="438"/>
      <c r="L12" s="438"/>
      <c r="M12" s="438"/>
    </row>
    <row r="13" spans="1:17" ht="4.7" customHeight="1" x14ac:dyDescent="0.2">
      <c r="J13" s="67"/>
    </row>
    <row r="14" spans="1:17" ht="12.75" customHeight="1" x14ac:dyDescent="0.2">
      <c r="E14" s="176"/>
      <c r="G14" s="438" t="s">
        <v>391</v>
      </c>
      <c r="H14" s="438"/>
      <c r="I14" s="176"/>
      <c r="J14" s="439" t="s">
        <v>913</v>
      </c>
      <c r="K14" s="438"/>
      <c r="L14" s="438"/>
      <c r="M14" s="438"/>
    </row>
    <row r="15" spans="1:17" ht="4.7" customHeight="1" thickBot="1" x14ac:dyDescent="0.25">
      <c r="B15" s="180"/>
      <c r="C15" s="180"/>
      <c r="D15" s="180"/>
      <c r="E15" s="180"/>
      <c r="F15" s="180"/>
      <c r="G15" s="180"/>
      <c r="H15" s="180"/>
      <c r="I15" s="180"/>
      <c r="J15" s="180"/>
      <c r="K15" s="180"/>
      <c r="L15" s="180"/>
      <c r="M15" s="180"/>
      <c r="N15" s="180"/>
      <c r="O15" s="180"/>
      <c r="P15" s="180"/>
      <c r="Q15" s="180"/>
    </row>
    <row r="16" spans="1:17" ht="4.7" customHeight="1" thickTop="1" x14ac:dyDescent="0.2"/>
    <row r="17" spans="2:19" ht="15.75" x14ac:dyDescent="0.25">
      <c r="B17" s="433" t="s">
        <v>916</v>
      </c>
      <c r="C17" s="433"/>
      <c r="D17" s="433"/>
      <c r="E17" s="433"/>
      <c r="F17" s="433"/>
      <c r="G17" s="433"/>
      <c r="H17" s="433"/>
      <c r="I17" s="433"/>
      <c r="J17" s="433"/>
      <c r="K17" s="433"/>
      <c r="L17" s="433"/>
      <c r="M17" s="433"/>
      <c r="N17" s="433"/>
      <c r="O17" s="433"/>
      <c r="P17" s="433"/>
      <c r="Q17" s="433"/>
    </row>
    <row r="18" spans="2:19" ht="4.7" customHeight="1" x14ac:dyDescent="0.2"/>
    <row r="19" spans="2:19" ht="12.75" customHeight="1" x14ac:dyDescent="0.2">
      <c r="B19" s="67" t="s">
        <v>4</v>
      </c>
      <c r="D19" s="451">
        <f>J5</f>
        <v>0</v>
      </c>
      <c r="E19" s="452"/>
      <c r="F19" s="452"/>
      <c r="G19" s="452"/>
      <c r="H19" s="452"/>
      <c r="I19" s="453"/>
      <c r="L19" s="67"/>
      <c r="M19" s="71" t="s">
        <v>18</v>
      </c>
      <c r="N19" s="430"/>
      <c r="O19" s="431"/>
      <c r="P19" s="432"/>
      <c r="Q19" s="1"/>
      <c r="S19" s="193"/>
    </row>
    <row r="20" spans="2:19" ht="4.7" customHeight="1" x14ac:dyDescent="0.2">
      <c r="K20" s="146"/>
      <c r="L20" s="146"/>
      <c r="M20" s="146"/>
      <c r="S20" s="193"/>
    </row>
    <row r="21" spans="2:19" ht="12.75" customHeight="1" x14ac:dyDescent="0.2">
      <c r="B21" s="181" t="s">
        <v>13</v>
      </c>
      <c r="D21" s="448"/>
      <c r="E21" s="449"/>
      <c r="F21" s="449"/>
      <c r="G21" s="449"/>
      <c r="H21" s="449"/>
      <c r="I21" s="450"/>
      <c r="L21" s="155"/>
      <c r="M21" s="70" t="s">
        <v>262</v>
      </c>
      <c r="N21" s="430"/>
      <c r="O21" s="431"/>
      <c r="P21" s="432"/>
      <c r="Q21" s="1"/>
      <c r="S21" s="193"/>
    </row>
    <row r="22" spans="2:19" ht="4.7" customHeight="1" x14ac:dyDescent="0.2">
      <c r="K22" s="146"/>
      <c r="L22" s="146"/>
      <c r="M22" s="146"/>
      <c r="N22" s="1"/>
      <c r="O22" s="1"/>
      <c r="P22" s="1"/>
      <c r="Q22" s="1"/>
    </row>
    <row r="23" spans="2:19" ht="12.75" customHeight="1" x14ac:dyDescent="0.2">
      <c r="B23" s="67" t="s">
        <v>14</v>
      </c>
      <c r="D23" s="469"/>
      <c r="E23" s="470"/>
      <c r="F23" s="470"/>
      <c r="G23" s="470"/>
      <c r="H23" s="470"/>
      <c r="I23" s="471"/>
      <c r="L23" s="155"/>
      <c r="M23" s="70" t="s">
        <v>941</v>
      </c>
      <c r="N23" s="430"/>
      <c r="O23" s="431"/>
      <c r="P23" s="432"/>
      <c r="Q23" s="1"/>
    </row>
    <row r="24" spans="2:19" ht="4.7" customHeight="1" x14ac:dyDescent="0.2">
      <c r="K24" s="1"/>
      <c r="L24" s="1"/>
      <c r="M24" s="1"/>
      <c r="N24" s="1"/>
      <c r="O24" s="1"/>
      <c r="P24" s="1"/>
      <c r="Q24" s="1"/>
    </row>
    <row r="25" spans="2:19" ht="12.75" customHeight="1" x14ac:dyDescent="0.2">
      <c r="B25" s="67" t="s">
        <v>15</v>
      </c>
      <c r="D25" s="192" t="s">
        <v>17</v>
      </c>
      <c r="G25" s="15" t="s">
        <v>16</v>
      </c>
      <c r="H25" s="467"/>
      <c r="I25" s="468"/>
      <c r="K25" s="1"/>
      <c r="L25" s="1"/>
      <c r="M25" s="1"/>
      <c r="N25" s="1"/>
      <c r="O25" s="1"/>
      <c r="P25" s="1"/>
      <c r="Q25" s="1"/>
    </row>
    <row r="26" spans="2:19" ht="4.7" customHeight="1" thickBot="1" x14ac:dyDescent="0.25">
      <c r="B26" s="180"/>
      <c r="C26" s="180"/>
      <c r="D26" s="180"/>
      <c r="E26" s="180"/>
      <c r="F26" s="180"/>
      <c r="G26" s="180"/>
      <c r="H26" s="180"/>
      <c r="I26" s="180"/>
      <c r="J26" s="180"/>
      <c r="K26" s="180"/>
      <c r="L26" s="180"/>
      <c r="M26" s="180"/>
      <c r="N26" s="180"/>
      <c r="O26" s="180"/>
      <c r="P26" s="180"/>
      <c r="Q26" s="180"/>
    </row>
    <row r="27" spans="2:19" ht="4.7" customHeight="1" thickTop="1" x14ac:dyDescent="0.2"/>
    <row r="28" spans="2:19" ht="15.75" customHeight="1" x14ac:dyDescent="0.25">
      <c r="B28" s="433" t="s">
        <v>258</v>
      </c>
      <c r="C28" s="433"/>
      <c r="D28" s="433"/>
      <c r="E28" s="433"/>
      <c r="F28" s="433"/>
      <c r="G28" s="433"/>
      <c r="H28" s="433"/>
      <c r="I28" s="433"/>
      <c r="J28" s="433"/>
      <c r="K28" s="433"/>
      <c r="L28" s="433"/>
      <c r="M28" s="433"/>
      <c r="N28" s="433"/>
      <c r="O28" s="433"/>
      <c r="P28" s="433"/>
      <c r="Q28" s="433"/>
    </row>
    <row r="29" spans="2:19" ht="4.7" customHeight="1" x14ac:dyDescent="0.2"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</row>
    <row r="30" spans="2:19" ht="12.75" customHeight="1" x14ac:dyDescent="0.2">
      <c r="B30" s="443" t="s">
        <v>19</v>
      </c>
      <c r="C30" s="444"/>
      <c r="D30" s="448"/>
      <c r="E30" s="449"/>
      <c r="F30" s="449"/>
      <c r="G30" s="449"/>
      <c r="H30" s="449"/>
      <c r="I30" s="449"/>
      <c r="J30" s="449"/>
      <c r="K30" s="450"/>
    </row>
    <row r="31" spans="2:19" ht="4.7" customHeight="1" x14ac:dyDescent="0.2"/>
    <row r="32" spans="2:19" ht="12.75" customHeight="1" x14ac:dyDescent="0.2">
      <c r="B32" s="438" t="s">
        <v>928</v>
      </c>
      <c r="C32" s="442"/>
      <c r="D32" s="448"/>
      <c r="E32" s="449"/>
      <c r="F32" s="449"/>
      <c r="G32" s="449"/>
      <c r="H32" s="449"/>
      <c r="I32" s="449"/>
      <c r="J32" s="449"/>
      <c r="K32" s="450"/>
    </row>
    <row r="33" spans="2:17" ht="4.7" customHeight="1" x14ac:dyDescent="0.2"/>
    <row r="34" spans="2:17" ht="12.75" customHeight="1" x14ac:dyDescent="0.2">
      <c r="B34" s="438" t="s">
        <v>22</v>
      </c>
      <c r="C34" s="442"/>
      <c r="D34" s="448"/>
      <c r="E34" s="449"/>
      <c r="F34" s="449"/>
      <c r="G34" s="449"/>
      <c r="H34" s="449"/>
      <c r="I34" s="449"/>
      <c r="J34" s="449"/>
      <c r="K34" s="450"/>
    </row>
    <row r="35" spans="2:17" ht="4.7" customHeight="1" x14ac:dyDescent="0.2"/>
    <row r="36" spans="2:17" ht="12.75" customHeight="1" x14ac:dyDescent="0.2">
      <c r="B36" s="443" t="s">
        <v>23</v>
      </c>
      <c r="C36" s="444"/>
      <c r="D36" s="445"/>
      <c r="E36" s="446"/>
      <c r="F36" s="446"/>
      <c r="G36" s="446"/>
      <c r="H36" s="446"/>
      <c r="I36" s="446"/>
      <c r="J36" s="446"/>
      <c r="K36" s="447"/>
    </row>
    <row r="37" spans="2:17" ht="4.7" customHeight="1" x14ac:dyDescent="0.2"/>
    <row r="38" spans="2:17" ht="12.75" customHeight="1" x14ac:dyDescent="0.2">
      <c r="B38" s="438" t="s">
        <v>24</v>
      </c>
      <c r="C38" s="438"/>
      <c r="D38" s="463"/>
      <c r="E38" s="446"/>
      <c r="F38" s="446"/>
      <c r="G38" s="446"/>
      <c r="H38" s="446"/>
      <c r="I38" s="446"/>
      <c r="J38" s="446"/>
      <c r="K38" s="447"/>
    </row>
    <row r="39" spans="2:17" ht="4.7" customHeight="1" thickBot="1" x14ac:dyDescent="0.25">
      <c r="B39" s="180"/>
      <c r="C39" s="180"/>
      <c r="D39" s="180"/>
      <c r="E39" s="180"/>
      <c r="F39" s="180"/>
      <c r="G39" s="180"/>
      <c r="H39" s="180"/>
      <c r="I39" s="180"/>
      <c r="J39" s="180"/>
      <c r="K39" s="180"/>
      <c r="L39" s="180"/>
      <c r="M39" s="180"/>
      <c r="N39" s="180"/>
      <c r="O39" s="180"/>
      <c r="P39" s="180"/>
      <c r="Q39" s="180"/>
    </row>
    <row r="40" spans="2:17" ht="4.7" customHeight="1" thickTop="1" x14ac:dyDescent="0.2"/>
    <row r="41" spans="2:17" ht="15.75" customHeight="1" x14ac:dyDescent="0.25">
      <c r="B41" s="433" t="s">
        <v>767</v>
      </c>
      <c r="C41" s="433"/>
      <c r="D41" s="433"/>
      <c r="E41" s="433"/>
      <c r="F41" s="433"/>
      <c r="G41" s="433"/>
      <c r="H41" s="433"/>
      <c r="I41" s="433"/>
      <c r="J41" s="433"/>
      <c r="K41" s="433"/>
      <c r="L41" s="433"/>
      <c r="M41" s="433"/>
      <c r="N41" s="433"/>
      <c r="O41" s="433"/>
      <c r="P41" s="433"/>
      <c r="Q41" s="433"/>
    </row>
    <row r="42" spans="2:17" ht="4.7" customHeight="1" x14ac:dyDescent="0.2">
      <c r="J42" s="190"/>
      <c r="K42" s="143"/>
    </row>
    <row r="43" spans="2:17" ht="12.75" customHeight="1" x14ac:dyDescent="0.2">
      <c r="B43" s="184" t="s">
        <v>768</v>
      </c>
    </row>
    <row r="44" spans="2:17" ht="4.7" customHeight="1" x14ac:dyDescent="0.2"/>
    <row r="45" spans="2:17" ht="12.75" customHeight="1" x14ac:dyDescent="0.2">
      <c r="B45" s="438" t="s">
        <v>929</v>
      </c>
      <c r="C45" s="438"/>
      <c r="D45" s="442"/>
      <c r="E45" s="464"/>
      <c r="F45" s="465"/>
      <c r="G45" s="465"/>
      <c r="H45" s="466"/>
    </row>
    <row r="46" spans="2:17" ht="4.7" customHeight="1" x14ac:dyDescent="0.2">
      <c r="B46" s="146"/>
      <c r="C46" s="146"/>
      <c r="D46" s="146"/>
      <c r="K46" s="15"/>
      <c r="L46" s="15"/>
      <c r="M46" s="15"/>
    </row>
    <row r="47" spans="2:17" ht="12.75" customHeight="1" x14ac:dyDescent="0.2">
      <c r="B47" s="438" t="s">
        <v>930</v>
      </c>
      <c r="C47" s="443"/>
      <c r="D47" s="443"/>
      <c r="E47" s="457"/>
      <c r="F47" s="458"/>
      <c r="G47" s="458"/>
      <c r="H47" s="459"/>
    </row>
    <row r="48" spans="2:17" ht="4.7" customHeight="1" thickBot="1" x14ac:dyDescent="0.25">
      <c r="B48" s="180"/>
      <c r="C48" s="180"/>
      <c r="D48" s="180"/>
      <c r="E48" s="180"/>
      <c r="F48" s="180"/>
      <c r="G48" s="180"/>
      <c r="H48" s="180"/>
      <c r="I48" s="180"/>
      <c r="J48" s="180"/>
      <c r="K48" s="180"/>
      <c r="L48" s="180"/>
      <c r="M48" s="180"/>
      <c r="N48" s="180"/>
      <c r="O48" s="180"/>
      <c r="P48" s="180"/>
      <c r="Q48" s="180"/>
    </row>
    <row r="49" spans="2:17" ht="4.7" customHeight="1" thickTop="1" x14ac:dyDescent="0.2"/>
    <row r="50" spans="2:17" ht="15.75" customHeight="1" x14ac:dyDescent="0.25">
      <c r="B50" s="433" t="s">
        <v>931</v>
      </c>
      <c r="C50" s="433"/>
      <c r="D50" s="433"/>
      <c r="E50" s="433"/>
      <c r="F50" s="433"/>
      <c r="G50" s="433"/>
      <c r="H50" s="433"/>
      <c r="I50" s="433"/>
      <c r="J50" s="433"/>
      <c r="K50" s="433"/>
      <c r="L50" s="433"/>
      <c r="M50" s="433"/>
      <c r="N50" s="433"/>
      <c r="O50" s="433"/>
      <c r="P50" s="433"/>
      <c r="Q50" s="433"/>
    </row>
    <row r="51" spans="2:17" ht="4.7" customHeight="1" x14ac:dyDescent="0.2"/>
    <row r="52" spans="2:17" ht="12.75" customHeight="1" x14ac:dyDescent="0.2">
      <c r="B52" s="145" t="s">
        <v>907</v>
      </c>
      <c r="C52" s="145"/>
      <c r="D52" s="462" t="s">
        <v>908</v>
      </c>
      <c r="E52" s="462"/>
      <c r="F52" s="189"/>
      <c r="G52" s="71" t="s">
        <v>447</v>
      </c>
      <c r="H52" s="176"/>
      <c r="K52" s="67" t="s">
        <v>33</v>
      </c>
      <c r="N52" s="175"/>
    </row>
    <row r="53" spans="2:17" ht="4.7" customHeight="1" x14ac:dyDescent="0.2"/>
    <row r="54" spans="2:17" ht="12.75" customHeight="1" x14ac:dyDescent="0.2">
      <c r="B54" s="145" t="s">
        <v>31</v>
      </c>
      <c r="C54" s="145"/>
      <c r="D54" s="145"/>
      <c r="E54" s="145"/>
      <c r="F54" s="145"/>
      <c r="G54" s="71" t="s">
        <v>447</v>
      </c>
      <c r="H54" s="176"/>
      <c r="K54" s="181" t="s">
        <v>36</v>
      </c>
      <c r="N54" s="175"/>
    </row>
    <row r="55" spans="2:17" ht="4.7" customHeight="1" x14ac:dyDescent="0.2"/>
    <row r="56" spans="2:17" ht="12.75" customHeight="1" x14ac:dyDescent="0.2">
      <c r="B56" s="108" t="s">
        <v>32</v>
      </c>
      <c r="C56" s="145"/>
      <c r="D56" s="145"/>
      <c r="E56" s="145"/>
      <c r="F56" s="145"/>
      <c r="G56" s="71" t="s">
        <v>447</v>
      </c>
      <c r="H56" s="176"/>
      <c r="K56" s="181" t="s">
        <v>35</v>
      </c>
      <c r="N56" s="175"/>
    </row>
    <row r="57" spans="2:17" ht="4.7" customHeight="1" x14ac:dyDescent="0.2">
      <c r="C57" s="188"/>
      <c r="D57" s="188"/>
      <c r="E57" s="188"/>
      <c r="F57" s="188"/>
      <c r="G57" s="188"/>
      <c r="H57" s="188"/>
    </row>
    <row r="58" spans="2:17" ht="12.75" customHeight="1" x14ac:dyDescent="0.2">
      <c r="B58" s="456" t="s">
        <v>648</v>
      </c>
      <c r="C58" s="456"/>
      <c r="D58" s="456"/>
      <c r="E58" s="456"/>
      <c r="F58" s="456"/>
      <c r="G58" s="456"/>
      <c r="H58" s="188"/>
      <c r="I58" s="188"/>
      <c r="K58" s="67" t="s">
        <v>944</v>
      </c>
      <c r="N58" s="175"/>
    </row>
    <row r="59" spans="2:17" ht="4.7" customHeight="1" x14ac:dyDescent="0.2"/>
    <row r="60" spans="2:17" ht="12.75" customHeight="1" x14ac:dyDescent="0.2">
      <c r="B60" s="70" t="s">
        <v>649</v>
      </c>
      <c r="C60" s="430"/>
      <c r="D60" s="432"/>
      <c r="E60" s="460" t="s">
        <v>647</v>
      </c>
      <c r="F60" s="461"/>
      <c r="G60" s="430"/>
      <c r="H60" s="432"/>
    </row>
    <row r="61" spans="2:17" ht="4.7" customHeight="1" thickBot="1" x14ac:dyDescent="0.25">
      <c r="B61" s="180"/>
      <c r="C61" s="180"/>
      <c r="D61" s="180"/>
      <c r="E61" s="180"/>
      <c r="F61" s="180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</row>
    <row r="62" spans="2:17" ht="4.7" customHeight="1" thickTop="1" x14ac:dyDescent="0.2"/>
    <row r="63" spans="2:17" ht="15.75" customHeight="1" x14ac:dyDescent="0.25">
      <c r="B63" s="433" t="s">
        <v>129</v>
      </c>
      <c r="C63" s="433"/>
      <c r="D63" s="433"/>
      <c r="E63" s="433"/>
      <c r="F63" s="433"/>
      <c r="G63" s="433"/>
      <c r="H63" s="433"/>
      <c r="I63" s="433"/>
      <c r="J63" s="433"/>
      <c r="K63" s="433"/>
      <c r="L63" s="433"/>
      <c r="M63" s="433"/>
      <c r="N63" s="433"/>
      <c r="O63" s="433"/>
      <c r="P63" s="433"/>
      <c r="Q63" s="433"/>
    </row>
    <row r="64" spans="2:17" ht="4.7" customHeight="1" x14ac:dyDescent="0.2">
      <c r="G64" s="182"/>
    </row>
    <row r="65" spans="2:17" ht="12.75" customHeight="1" x14ac:dyDescent="0.2">
      <c r="B65" s="443" t="s">
        <v>137</v>
      </c>
      <c r="C65" s="443"/>
      <c r="D65" s="443"/>
      <c r="E65" s="443"/>
      <c r="G65" s="161">
        <f>'5'!D16+SUM('5'!D18:D22)</f>
        <v>0</v>
      </c>
    </row>
    <row r="66" spans="2:17" ht="4.7" customHeight="1" x14ac:dyDescent="0.2">
      <c r="G66" s="183"/>
    </row>
    <row r="67" spans="2:17" ht="12.75" customHeight="1" x14ac:dyDescent="0.2">
      <c r="B67" s="443" t="s">
        <v>130</v>
      </c>
      <c r="C67" s="443"/>
      <c r="D67" s="443"/>
      <c r="E67" s="443"/>
      <c r="G67" s="162">
        <f>'5'!D10+'5'!D16+SUM('5'!D18:D23)+'5'!D52</f>
        <v>0</v>
      </c>
    </row>
    <row r="68" spans="2:17" ht="4.7" customHeight="1" x14ac:dyDescent="0.2"/>
    <row r="69" spans="2:17" ht="12.75" customHeight="1" x14ac:dyDescent="0.2">
      <c r="B69" s="443" t="s">
        <v>131</v>
      </c>
      <c r="C69" s="443"/>
      <c r="D69" s="443"/>
      <c r="E69" s="443"/>
      <c r="G69" s="163">
        <f>G67/'5'!D110</f>
        <v>0</v>
      </c>
      <c r="H69" s="181" t="s">
        <v>132</v>
      </c>
    </row>
    <row r="70" spans="2:17" ht="4.7" customHeight="1" thickBot="1" x14ac:dyDescent="0.25">
      <c r="B70" s="180"/>
      <c r="C70" s="180"/>
      <c r="D70" s="180"/>
      <c r="E70" s="180"/>
      <c r="F70" s="180"/>
      <c r="G70" s="180"/>
      <c r="H70" s="180"/>
      <c r="I70" s="180"/>
      <c r="J70" s="180"/>
      <c r="K70" s="180"/>
      <c r="L70" s="180"/>
      <c r="M70" s="180"/>
      <c r="N70" s="180"/>
      <c r="O70" s="180"/>
      <c r="P70" s="180"/>
      <c r="Q70" s="180"/>
    </row>
    <row r="71" spans="2:17" ht="4.7" customHeight="1" thickTop="1" x14ac:dyDescent="0.2"/>
    <row r="72" spans="2:17" ht="12.75" customHeight="1" x14ac:dyDescent="0.2">
      <c r="B72" s="184" t="s">
        <v>133</v>
      </c>
    </row>
    <row r="73" spans="2:17" ht="4.7" customHeight="1" x14ac:dyDescent="0.2"/>
    <row r="74" spans="2:17" ht="12.75" customHeight="1" x14ac:dyDescent="0.2">
      <c r="B74" s="443" t="s">
        <v>134</v>
      </c>
      <c r="C74" s="443"/>
      <c r="D74" s="443"/>
      <c r="E74" s="443"/>
      <c r="F74" s="443"/>
      <c r="G74" s="443"/>
      <c r="H74" s="444"/>
      <c r="I74" s="454" t="e">
        <f>ROUND('5'!D24/G65,4)</f>
        <v>#DIV/0!</v>
      </c>
      <c r="J74" s="455"/>
      <c r="K74" s="181" t="s">
        <v>135</v>
      </c>
    </row>
    <row r="75" spans="2:17" ht="4.7" customHeight="1" x14ac:dyDescent="0.2">
      <c r="I75" s="15"/>
      <c r="J75" s="15"/>
    </row>
    <row r="76" spans="2:17" ht="12.75" customHeight="1" x14ac:dyDescent="0.2">
      <c r="B76" s="443" t="s">
        <v>162</v>
      </c>
      <c r="C76" s="443"/>
      <c r="D76" s="443"/>
      <c r="E76" s="443"/>
      <c r="F76" s="443"/>
      <c r="G76" s="443"/>
      <c r="H76" s="444"/>
      <c r="I76" s="454" t="e">
        <f>ROUND(('5'!D25+'5'!D26)/G65,4)</f>
        <v>#DIV/0!</v>
      </c>
      <c r="J76" s="455"/>
      <c r="K76" s="181" t="s">
        <v>136</v>
      </c>
    </row>
    <row r="77" spans="2:17" ht="4.7" customHeight="1" x14ac:dyDescent="0.2">
      <c r="H77" s="145"/>
      <c r="I77" s="185"/>
      <c r="J77" s="185"/>
      <c r="K77" s="145"/>
    </row>
    <row r="78" spans="2:17" ht="12.75" customHeight="1" x14ac:dyDescent="0.2">
      <c r="B78" s="438" t="s">
        <v>196</v>
      </c>
      <c r="C78" s="438"/>
      <c r="D78" s="438"/>
      <c r="E78" s="438"/>
      <c r="F78" s="438"/>
      <c r="G78" s="438"/>
      <c r="H78" s="442"/>
      <c r="I78" s="454" t="e">
        <f>ROUND('5'!D23/G65,4)</f>
        <v>#DIV/0!</v>
      </c>
      <c r="J78" s="455"/>
      <c r="K78" s="67" t="s">
        <v>195</v>
      </c>
    </row>
    <row r="79" spans="2:17" ht="4.7" customHeight="1" thickBot="1" x14ac:dyDescent="0.25">
      <c r="B79" s="180"/>
      <c r="C79" s="180"/>
      <c r="D79" s="180"/>
      <c r="E79" s="180"/>
      <c r="F79" s="180"/>
      <c r="G79" s="180"/>
      <c r="H79" s="180"/>
      <c r="I79" s="180"/>
      <c r="J79" s="180"/>
      <c r="K79" s="180"/>
      <c r="L79" s="180"/>
      <c r="M79" s="180"/>
      <c r="N79" s="180"/>
      <c r="O79" s="180"/>
      <c r="P79" s="180"/>
      <c r="Q79" s="180"/>
    </row>
    <row r="80" spans="2:17" ht="13.5" thickTop="1" x14ac:dyDescent="0.2">
      <c r="B80" s="186" t="s">
        <v>910</v>
      </c>
      <c r="C80" s="187"/>
      <c r="Q80" s="74"/>
    </row>
  </sheetData>
  <sheetProtection algorithmName="SHA-512" hashValue="H2fWxJASepcYjXRqepIM2gIEMAKcahhXDEpMkpF159EtsTR+6E0I55EYL/Ftj4AC+83HB8W9gZfpi8ldAdcx+w==" saltValue="1oL9o6T6OQdzlOySF1hDYg==" spinCount="100000" sheet="1" objects="1" scenarios="1"/>
  <mergeCells count="55">
    <mergeCell ref="B50:Q50"/>
    <mergeCell ref="D52:E52"/>
    <mergeCell ref="D30:K30"/>
    <mergeCell ref="J14:M14"/>
    <mergeCell ref="B38:C38"/>
    <mergeCell ref="D38:K38"/>
    <mergeCell ref="B41:Q41"/>
    <mergeCell ref="B45:D45"/>
    <mergeCell ref="E45:H45"/>
    <mergeCell ref="G14:H14"/>
    <mergeCell ref="H25:I25"/>
    <mergeCell ref="D21:I21"/>
    <mergeCell ref="D23:I23"/>
    <mergeCell ref="B30:C30"/>
    <mergeCell ref="I74:J74"/>
    <mergeCell ref="I76:J76"/>
    <mergeCell ref="I78:J78"/>
    <mergeCell ref="B47:D47"/>
    <mergeCell ref="B58:G58"/>
    <mergeCell ref="C60:D60"/>
    <mergeCell ref="B65:E65"/>
    <mergeCell ref="B63:Q63"/>
    <mergeCell ref="E47:H47"/>
    <mergeCell ref="B78:H78"/>
    <mergeCell ref="B76:H76"/>
    <mergeCell ref="B74:H74"/>
    <mergeCell ref="B69:E69"/>
    <mergeCell ref="B67:E67"/>
    <mergeCell ref="E60:F60"/>
    <mergeCell ref="G60:H60"/>
    <mergeCell ref="J12:M12"/>
    <mergeCell ref="B34:C34"/>
    <mergeCell ref="B36:C36"/>
    <mergeCell ref="D36:K36"/>
    <mergeCell ref="D34:K34"/>
    <mergeCell ref="B28:Q28"/>
    <mergeCell ref="N23:P23"/>
    <mergeCell ref="C12:D12"/>
    <mergeCell ref="N19:P19"/>
    <mergeCell ref="N21:P21"/>
    <mergeCell ref="G12:H12"/>
    <mergeCell ref="B17:Q17"/>
    <mergeCell ref="D19:I19"/>
    <mergeCell ref="B32:C32"/>
    <mergeCell ref="D32:K32"/>
    <mergeCell ref="B1:Q1"/>
    <mergeCell ref="C10:D10"/>
    <mergeCell ref="B2:Q2"/>
    <mergeCell ref="B3:Q3"/>
    <mergeCell ref="J5:N5"/>
    <mergeCell ref="B8:Q8"/>
    <mergeCell ref="D5:E6"/>
    <mergeCell ref="G10:H10"/>
    <mergeCell ref="J10:M10"/>
    <mergeCell ref="H5:I5"/>
  </mergeCells>
  <phoneticPr fontId="4" type="noConversion"/>
  <conditionalFormatting sqref="G69">
    <cfRule type="cellIs" dxfId="35" priority="1" operator="equal">
      <formula>0</formula>
    </cfRule>
    <cfRule type="cellIs" dxfId="34" priority="2" operator="lessThan">
      <formula>0.65</formula>
    </cfRule>
  </conditionalFormatting>
  <dataValidations count="2">
    <dataValidation type="list" allowBlank="1" showInputMessage="1" showErrorMessage="1" sqref="N21" xr:uid="{BADDE772-2F28-46DF-BD53-C6D47FF1E81F}">
      <formula1>"New Construction, Acq/Rehabilitation, PHA"</formula1>
    </dataValidation>
    <dataValidation type="list" allowBlank="1" showInputMessage="1" showErrorMessage="1" sqref="N23" xr:uid="{51DAFACB-65AB-4F5E-A14E-EF46DE25B050}">
      <formula1>"Yes, No"</formula1>
    </dataValidation>
  </dataValidations>
  <hyperlinks>
    <hyperlink ref="B1:M1" r:id="rId1" display="2025 QAP (Qualified Allocation Plan)" xr:uid="{31263412-5959-4FEA-9442-CCBDF0B3C11E}"/>
    <hyperlink ref="B1" r:id="rId2" display="2024 QAP.pdf" xr:uid="{FF2B3AFA-483C-4FAE-9B8B-747ED8B33889}"/>
    <hyperlink ref="B1:Q1" r:id="rId3" display="2026 QAP (Qualified Allocation Plan)" xr:uid="{DA5411AB-F0EF-45C9-9C8B-CB47B3AA01B1}"/>
    <hyperlink ref="D52" r:id="rId4" xr:uid="{5DF7777F-CAE4-47C8-AF1F-98AB92447DB8}"/>
  </hyperlinks>
  <printOptions horizontalCentered="1"/>
  <pageMargins left="0.25" right="0.25" top="0.75" bottom="0.75" header="0.3" footer="0.3"/>
  <pageSetup scale="76" orientation="portrait" r:id="rId5"/>
  <headerFooter alignWithMargins="0"/>
  <legacyDrawing r:id="rId6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C1CCCBC-3F78-4CB3-8A6F-67D3658CCB86}">
          <x14:formula1>
            <xm:f>Tables!$D$2:$D$3</xm:f>
          </x14:formula1>
          <xm:sqref>H52 H54 H56</xm:sqref>
        </x14:dataValidation>
        <x14:dataValidation type="list" allowBlank="1" showInputMessage="1" showErrorMessage="1" xr:uid="{312810EB-3DFF-4CED-B733-0E1B88C8DDCB}">
          <x14:formula1>
            <xm:f>Tables!$F$13:$F$59</xm:f>
          </x14:formula1>
          <xm:sqref>N19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B1:S76"/>
  <sheetViews>
    <sheetView showGridLines="0" zoomScaleNormal="100" workbookViewId="0"/>
  </sheetViews>
  <sheetFormatPr defaultColWidth="9" defaultRowHeight="12.75" x14ac:dyDescent="0.2"/>
  <cols>
    <col min="1" max="1" width="1.7109375" style="181" customWidth="1"/>
    <col min="2" max="4" width="9" style="181"/>
    <col min="5" max="5" width="6.140625" style="181" customWidth="1"/>
    <col min="6" max="6" width="8.140625" style="181" customWidth="1"/>
    <col min="7" max="7" width="6.42578125" style="181" customWidth="1"/>
    <col min="8" max="8" width="5.7109375" style="181" customWidth="1"/>
    <col min="9" max="9" width="7.7109375" style="181" customWidth="1"/>
    <col min="10" max="10" width="5.28515625" style="181" customWidth="1"/>
    <col min="11" max="11" width="6.140625" style="181" customWidth="1"/>
    <col min="12" max="12" width="7.28515625" style="181" customWidth="1"/>
    <col min="13" max="13" width="6.85546875" style="181" customWidth="1"/>
    <col min="14" max="14" width="6.7109375" style="181" customWidth="1"/>
    <col min="15" max="15" width="5.7109375" style="181" customWidth="1"/>
    <col min="16" max="16" width="5.85546875" style="181" customWidth="1"/>
    <col min="17" max="17" width="7.5703125" style="181" customWidth="1"/>
    <col min="18" max="18" width="1.7109375" style="181" customWidth="1"/>
    <col min="19" max="16384" width="9" style="181"/>
  </cols>
  <sheetData>
    <row r="1" spans="2:17" x14ac:dyDescent="0.2">
      <c r="B1" s="487" t="s">
        <v>909</v>
      </c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</row>
    <row r="2" spans="2:17" x14ac:dyDescent="0.2">
      <c r="B2" s="83">
        <f>'1'!J5</f>
        <v>0</v>
      </c>
      <c r="F2" s="184"/>
      <c r="P2" s="488">
        <f>'1'!Q5</f>
        <v>0</v>
      </c>
      <c r="Q2" s="488"/>
    </row>
    <row r="3" spans="2:17" ht="4.7" customHeight="1" x14ac:dyDescent="0.2"/>
    <row r="4" spans="2:17" ht="15.75" x14ac:dyDescent="0.25">
      <c r="B4" s="214" t="s">
        <v>259</v>
      </c>
      <c r="C4" s="215"/>
      <c r="D4" s="215"/>
      <c r="E4" s="215"/>
      <c r="F4" s="215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5"/>
    </row>
    <row r="5" spans="2:17" ht="4.7" customHeight="1" x14ac:dyDescent="0.2"/>
    <row r="6" spans="2:17" ht="12.75" customHeight="1" x14ac:dyDescent="0.2">
      <c r="B6" s="67" t="s">
        <v>449</v>
      </c>
      <c r="C6" s="486"/>
      <c r="D6" s="486"/>
      <c r="F6" s="181" t="s">
        <v>39</v>
      </c>
      <c r="I6" s="476"/>
      <c r="J6" s="477"/>
      <c r="K6" s="478"/>
      <c r="M6" s="479" t="s">
        <v>681</v>
      </c>
      <c r="N6" s="479"/>
      <c r="O6" s="479"/>
      <c r="P6" s="479"/>
      <c r="Q6" s="479"/>
    </row>
    <row r="7" spans="2:17" ht="4.7" customHeight="1" x14ac:dyDescent="0.2"/>
    <row r="8" spans="2:17" ht="12.75" customHeight="1" x14ac:dyDescent="0.2">
      <c r="B8" s="67" t="s">
        <v>448</v>
      </c>
      <c r="C8" s="474"/>
      <c r="D8" s="474"/>
      <c r="E8" s="208"/>
      <c r="F8" s="181" t="s">
        <v>38</v>
      </c>
      <c r="I8" s="480"/>
      <c r="J8" s="481"/>
      <c r="K8" s="482"/>
      <c r="M8" s="475"/>
      <c r="N8" s="475"/>
      <c r="O8" s="475"/>
      <c r="P8" s="475"/>
      <c r="Q8" s="475"/>
    </row>
    <row r="9" spans="2:17" ht="4.7" customHeight="1" x14ac:dyDescent="0.2"/>
    <row r="10" spans="2:17" ht="12.75" customHeight="1" x14ac:dyDescent="0.2">
      <c r="B10" s="472" t="s">
        <v>40</v>
      </c>
      <c r="C10" s="472"/>
      <c r="D10" s="472"/>
      <c r="E10" s="472"/>
      <c r="F10" s="472"/>
      <c r="G10" s="473"/>
      <c r="H10" s="469"/>
      <c r="I10" s="470"/>
      <c r="J10" s="470"/>
      <c r="K10" s="470"/>
      <c r="L10" s="470"/>
      <c r="M10" s="470"/>
      <c r="N10" s="470"/>
      <c r="O10" s="470"/>
      <c r="P10" s="470"/>
      <c r="Q10" s="471"/>
    </row>
    <row r="11" spans="2:17" ht="4.7" customHeight="1" x14ac:dyDescent="0.2">
      <c r="B11" s="145"/>
    </row>
    <row r="12" spans="2:17" ht="12.75" customHeight="1" x14ac:dyDescent="0.2">
      <c r="B12" s="210" t="s">
        <v>926</v>
      </c>
      <c r="C12" s="469"/>
      <c r="D12" s="470"/>
      <c r="E12" s="470"/>
      <c r="F12" s="470"/>
      <c r="G12" s="470"/>
      <c r="H12" s="470"/>
      <c r="I12" s="471"/>
      <c r="K12" s="211" t="s">
        <v>448</v>
      </c>
      <c r="L12" s="484"/>
      <c r="M12" s="485"/>
      <c r="N12" s="1"/>
      <c r="O12" s="1"/>
      <c r="P12" s="1"/>
      <c r="Q12" s="1"/>
    </row>
    <row r="13" spans="2:17" ht="4.7" customHeight="1" x14ac:dyDescent="0.2">
      <c r="B13" s="212"/>
    </row>
    <row r="14" spans="2:17" ht="12.75" customHeight="1" x14ac:dyDescent="0.2">
      <c r="B14" s="210" t="s">
        <v>41</v>
      </c>
      <c r="C14" s="469"/>
      <c r="D14" s="470"/>
      <c r="E14" s="470"/>
      <c r="F14" s="470"/>
      <c r="G14" s="470"/>
      <c r="H14" s="470"/>
      <c r="I14" s="471"/>
      <c r="K14" s="211" t="s">
        <v>14</v>
      </c>
      <c r="L14" s="467"/>
      <c r="M14" s="483"/>
      <c r="N14" s="483"/>
      <c r="O14" s="483"/>
      <c r="P14" s="483"/>
      <c r="Q14" s="468"/>
    </row>
    <row r="15" spans="2:17" ht="4.7" customHeight="1" x14ac:dyDescent="0.2"/>
    <row r="16" spans="2:17" ht="12.75" customHeight="1" x14ac:dyDescent="0.2">
      <c r="B16" s="210" t="s">
        <v>15</v>
      </c>
      <c r="C16" s="467"/>
      <c r="D16" s="468"/>
      <c r="F16" s="209" t="s">
        <v>157</v>
      </c>
      <c r="G16" s="467"/>
      <c r="H16" s="483"/>
      <c r="I16" s="468"/>
      <c r="N16" s="208"/>
      <c r="O16" s="208"/>
      <c r="P16" s="208"/>
      <c r="Q16" s="208"/>
    </row>
    <row r="17" spans="2:19" ht="4.7" customHeight="1" x14ac:dyDescent="0.2">
      <c r="B17" s="145"/>
      <c r="S17" s="207"/>
    </row>
    <row r="18" spans="2:19" ht="12.75" customHeight="1" x14ac:dyDescent="0.2">
      <c r="B18" s="145" t="s">
        <v>0</v>
      </c>
      <c r="C18" s="145"/>
      <c r="D18" s="145"/>
      <c r="E18" s="145"/>
      <c r="F18" s="145"/>
      <c r="K18" s="206" t="s">
        <v>447</v>
      </c>
      <c r="L18" s="176"/>
      <c r="M18" s="200"/>
      <c r="N18" s="190"/>
      <c r="S18" s="201"/>
    </row>
    <row r="19" spans="2:19" ht="4.7" customHeight="1" x14ac:dyDescent="0.2">
      <c r="N19" s="74"/>
      <c r="O19" s="190"/>
      <c r="P19" s="200"/>
      <c r="Q19" s="190"/>
      <c r="S19" s="201"/>
    </row>
    <row r="20" spans="2:19" ht="12.75" customHeight="1" x14ac:dyDescent="0.2">
      <c r="B20" s="202" t="s">
        <v>158</v>
      </c>
      <c r="C20" s="203"/>
      <c r="D20" s="203"/>
      <c r="E20" s="203"/>
      <c r="F20" s="203"/>
      <c r="G20" s="203"/>
      <c r="H20" s="203"/>
      <c r="I20" s="203"/>
      <c r="J20" s="203"/>
      <c r="K20" s="203"/>
      <c r="L20" s="203"/>
      <c r="M20" s="203"/>
      <c r="N20" s="203"/>
      <c r="O20" s="203"/>
      <c r="P20" s="203"/>
      <c r="Q20" s="203"/>
      <c r="S20" s="201"/>
    </row>
    <row r="21" spans="2:19" ht="4.7" customHeight="1" x14ac:dyDescent="0.2"/>
    <row r="22" spans="2:19" ht="15.75" x14ac:dyDescent="0.25">
      <c r="B22" s="214" t="s">
        <v>932</v>
      </c>
      <c r="C22" s="215"/>
      <c r="D22" s="215"/>
      <c r="E22" s="215"/>
      <c r="F22" s="215"/>
      <c r="G22" s="215"/>
      <c r="H22" s="215"/>
      <c r="I22" s="215"/>
      <c r="J22" s="215"/>
      <c r="K22" s="215"/>
      <c r="L22" s="215"/>
      <c r="M22" s="215"/>
      <c r="N22" s="215"/>
      <c r="O22" s="215"/>
      <c r="P22" s="215"/>
      <c r="Q22" s="215"/>
    </row>
    <row r="23" spans="2:19" ht="4.7" customHeight="1" x14ac:dyDescent="0.2"/>
    <row r="24" spans="2:19" ht="12.75" customHeight="1" x14ac:dyDescent="0.2">
      <c r="B24" s="67" t="s">
        <v>449</v>
      </c>
      <c r="C24" s="486"/>
      <c r="D24" s="486"/>
      <c r="F24" s="181" t="s">
        <v>39</v>
      </c>
      <c r="I24" s="476"/>
      <c r="J24" s="477"/>
      <c r="K24" s="478"/>
      <c r="M24" s="479" t="s">
        <v>681</v>
      </c>
      <c r="N24" s="479"/>
      <c r="O24" s="479"/>
      <c r="P24" s="479"/>
      <c r="Q24" s="479"/>
    </row>
    <row r="25" spans="2:19" ht="4.7" customHeight="1" x14ac:dyDescent="0.2"/>
    <row r="26" spans="2:19" ht="12.75" customHeight="1" x14ac:dyDescent="0.2">
      <c r="B26" s="67" t="s">
        <v>448</v>
      </c>
      <c r="C26" s="474"/>
      <c r="D26" s="474"/>
      <c r="E26" s="208"/>
      <c r="F26" s="181" t="s">
        <v>38</v>
      </c>
      <c r="I26" s="480"/>
      <c r="J26" s="481"/>
      <c r="K26" s="482"/>
      <c r="M26" s="475"/>
      <c r="N26" s="475"/>
      <c r="O26" s="475"/>
      <c r="P26" s="475"/>
      <c r="Q26" s="475"/>
    </row>
    <row r="27" spans="2:19" ht="4.7" customHeight="1" x14ac:dyDescent="0.2"/>
    <row r="28" spans="2:19" ht="12.75" customHeight="1" x14ac:dyDescent="0.2">
      <c r="B28" s="472" t="s">
        <v>40</v>
      </c>
      <c r="C28" s="472"/>
      <c r="D28" s="472"/>
      <c r="E28" s="472"/>
      <c r="F28" s="472"/>
      <c r="G28" s="473"/>
      <c r="H28" s="469"/>
      <c r="I28" s="470"/>
      <c r="J28" s="470"/>
      <c r="K28" s="470"/>
      <c r="L28" s="470"/>
      <c r="M28" s="470"/>
      <c r="N28" s="470"/>
      <c r="O28" s="470"/>
      <c r="P28" s="470"/>
      <c r="Q28" s="471"/>
    </row>
    <row r="29" spans="2:19" ht="4.7" customHeight="1" x14ac:dyDescent="0.2">
      <c r="B29" s="145"/>
    </row>
    <row r="30" spans="2:19" ht="12.75" customHeight="1" x14ac:dyDescent="0.2">
      <c r="B30" s="210" t="s">
        <v>926</v>
      </c>
      <c r="C30" s="469"/>
      <c r="D30" s="470"/>
      <c r="E30" s="470"/>
      <c r="F30" s="470"/>
      <c r="G30" s="470"/>
      <c r="H30" s="470"/>
      <c r="I30" s="471"/>
      <c r="K30" s="211" t="s">
        <v>448</v>
      </c>
      <c r="L30" s="484"/>
      <c r="M30" s="485"/>
    </row>
    <row r="31" spans="2:19" ht="4.7" customHeight="1" x14ac:dyDescent="0.2">
      <c r="B31" s="212"/>
    </row>
    <row r="32" spans="2:19" ht="12.75" customHeight="1" x14ac:dyDescent="0.2">
      <c r="B32" s="210" t="s">
        <v>41</v>
      </c>
      <c r="C32" s="469"/>
      <c r="D32" s="470"/>
      <c r="E32" s="470"/>
      <c r="F32" s="470"/>
      <c r="G32" s="470"/>
      <c r="H32" s="470"/>
      <c r="I32" s="471"/>
      <c r="K32" s="211" t="s">
        <v>14</v>
      </c>
      <c r="L32" s="467"/>
      <c r="M32" s="483"/>
      <c r="N32" s="483"/>
      <c r="O32" s="483"/>
      <c r="P32" s="483"/>
      <c r="Q32" s="468"/>
    </row>
    <row r="33" spans="2:19" ht="4.7" customHeight="1" x14ac:dyDescent="0.2"/>
    <row r="34" spans="2:19" ht="12.75" customHeight="1" x14ac:dyDescent="0.2">
      <c r="B34" s="210" t="s">
        <v>15</v>
      </c>
      <c r="C34" s="467"/>
      <c r="D34" s="468"/>
      <c r="F34" s="209" t="s">
        <v>157</v>
      </c>
      <c r="G34" s="467"/>
      <c r="H34" s="483"/>
      <c r="I34" s="468"/>
      <c r="N34" s="208"/>
      <c r="O34" s="208"/>
      <c r="P34" s="208"/>
      <c r="Q34" s="208"/>
    </row>
    <row r="35" spans="2:19" ht="4.7" customHeight="1" x14ac:dyDescent="0.2">
      <c r="B35" s="145"/>
      <c r="S35" s="207"/>
    </row>
    <row r="36" spans="2:19" ht="12.75" customHeight="1" x14ac:dyDescent="0.2">
      <c r="B36" s="145" t="s">
        <v>0</v>
      </c>
      <c r="C36" s="145"/>
      <c r="D36" s="145"/>
      <c r="E36" s="145"/>
      <c r="F36" s="145"/>
      <c r="K36" s="206" t="s">
        <v>447</v>
      </c>
      <c r="L36" s="176"/>
      <c r="M36" s="200"/>
      <c r="N36" s="190"/>
      <c r="S36" s="201"/>
    </row>
    <row r="37" spans="2:19" ht="4.7" customHeight="1" x14ac:dyDescent="0.2">
      <c r="N37" s="74"/>
      <c r="O37" s="190"/>
      <c r="P37" s="200"/>
      <c r="Q37" s="190"/>
      <c r="S37" s="201"/>
    </row>
    <row r="38" spans="2:19" ht="12.75" customHeight="1" x14ac:dyDescent="0.2">
      <c r="B38" s="202" t="s">
        <v>158</v>
      </c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S38" s="201"/>
    </row>
    <row r="39" spans="2:19" ht="4.7" customHeight="1" x14ac:dyDescent="0.2"/>
    <row r="40" spans="2:19" ht="15.75" x14ac:dyDescent="0.25">
      <c r="B40" s="214" t="s">
        <v>933</v>
      </c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</row>
    <row r="41" spans="2:19" ht="4.7" customHeight="1" x14ac:dyDescent="0.2"/>
    <row r="42" spans="2:19" ht="12.75" customHeight="1" x14ac:dyDescent="0.2">
      <c r="B42" s="67" t="s">
        <v>449</v>
      </c>
      <c r="C42" s="486"/>
      <c r="D42" s="486"/>
      <c r="F42" s="181" t="s">
        <v>39</v>
      </c>
      <c r="I42" s="476"/>
      <c r="J42" s="477"/>
      <c r="K42" s="478"/>
      <c r="M42" s="479" t="s">
        <v>681</v>
      </c>
      <c r="N42" s="479"/>
      <c r="O42" s="479"/>
      <c r="P42" s="479"/>
      <c r="Q42" s="479"/>
    </row>
    <row r="43" spans="2:19" ht="4.7" customHeight="1" x14ac:dyDescent="0.2"/>
    <row r="44" spans="2:19" ht="12.75" customHeight="1" x14ac:dyDescent="0.2">
      <c r="B44" s="67" t="s">
        <v>448</v>
      </c>
      <c r="C44" s="474"/>
      <c r="D44" s="474"/>
      <c r="E44" s="208"/>
      <c r="F44" s="181" t="s">
        <v>38</v>
      </c>
      <c r="I44" s="480"/>
      <c r="J44" s="481"/>
      <c r="K44" s="482"/>
      <c r="M44" s="475"/>
      <c r="N44" s="475"/>
      <c r="O44" s="475"/>
      <c r="P44" s="475"/>
      <c r="Q44" s="475"/>
    </row>
    <row r="45" spans="2:19" ht="4.7" customHeight="1" x14ac:dyDescent="0.2"/>
    <row r="46" spans="2:19" ht="12.75" customHeight="1" x14ac:dyDescent="0.2">
      <c r="B46" s="472" t="s">
        <v>40</v>
      </c>
      <c r="C46" s="472"/>
      <c r="D46" s="472"/>
      <c r="E46" s="472"/>
      <c r="F46" s="472"/>
      <c r="G46" s="473"/>
      <c r="H46" s="469"/>
      <c r="I46" s="470"/>
      <c r="J46" s="470"/>
      <c r="K46" s="470"/>
      <c r="L46" s="470"/>
      <c r="M46" s="470"/>
      <c r="N46" s="470"/>
      <c r="O46" s="470"/>
      <c r="P46" s="470"/>
      <c r="Q46" s="471"/>
    </row>
    <row r="47" spans="2:19" ht="4.7" customHeight="1" x14ac:dyDescent="0.2">
      <c r="B47" s="145"/>
    </row>
    <row r="48" spans="2:19" ht="12.75" customHeight="1" x14ac:dyDescent="0.2">
      <c r="B48" s="210" t="s">
        <v>926</v>
      </c>
      <c r="C48" s="469"/>
      <c r="D48" s="470"/>
      <c r="E48" s="470"/>
      <c r="F48" s="470"/>
      <c r="G48" s="470"/>
      <c r="H48" s="470"/>
      <c r="I48" s="471"/>
      <c r="K48" s="211" t="s">
        <v>448</v>
      </c>
      <c r="L48" s="484"/>
      <c r="M48" s="485"/>
    </row>
    <row r="49" spans="2:19" ht="4.7" customHeight="1" x14ac:dyDescent="0.2">
      <c r="B49" s="212"/>
    </row>
    <row r="50" spans="2:19" ht="12.75" customHeight="1" x14ac:dyDescent="0.2">
      <c r="B50" s="210" t="s">
        <v>41</v>
      </c>
      <c r="C50" s="469"/>
      <c r="D50" s="470"/>
      <c r="E50" s="470"/>
      <c r="F50" s="470"/>
      <c r="G50" s="470"/>
      <c r="H50" s="470"/>
      <c r="I50" s="471"/>
      <c r="K50" s="211" t="s">
        <v>14</v>
      </c>
      <c r="L50" s="467"/>
      <c r="M50" s="483"/>
      <c r="N50" s="483"/>
      <c r="O50" s="483"/>
      <c r="P50" s="483"/>
      <c r="Q50" s="468"/>
    </row>
    <row r="51" spans="2:19" ht="4.7" customHeight="1" x14ac:dyDescent="0.2"/>
    <row r="52" spans="2:19" ht="12.75" customHeight="1" x14ac:dyDescent="0.2">
      <c r="B52" s="210" t="s">
        <v>15</v>
      </c>
      <c r="C52" s="467"/>
      <c r="D52" s="468"/>
      <c r="F52" s="209" t="s">
        <v>157</v>
      </c>
      <c r="G52" s="467"/>
      <c r="H52" s="483"/>
      <c r="I52" s="468"/>
      <c r="N52" s="208"/>
      <c r="O52" s="208"/>
      <c r="P52" s="208"/>
      <c r="Q52" s="208"/>
    </row>
    <row r="53" spans="2:19" ht="4.7" customHeight="1" x14ac:dyDescent="0.2">
      <c r="B53" s="145"/>
      <c r="S53" s="207"/>
    </row>
    <row r="54" spans="2:19" ht="12.75" customHeight="1" x14ac:dyDescent="0.2">
      <c r="B54" s="145" t="s">
        <v>0</v>
      </c>
      <c r="C54" s="145"/>
      <c r="D54" s="145"/>
      <c r="E54" s="145"/>
      <c r="F54" s="145"/>
      <c r="K54" s="206" t="s">
        <v>447</v>
      </c>
      <c r="L54" s="176"/>
      <c r="M54" s="200"/>
      <c r="N54" s="190"/>
      <c r="S54" s="201"/>
    </row>
    <row r="55" spans="2:19" ht="4.7" customHeight="1" x14ac:dyDescent="0.2">
      <c r="N55" s="74"/>
      <c r="O55" s="190"/>
      <c r="P55" s="200"/>
      <c r="Q55" s="190"/>
      <c r="S55" s="201"/>
    </row>
    <row r="56" spans="2:19" ht="12.75" customHeight="1" x14ac:dyDescent="0.2">
      <c r="B56" s="202" t="s">
        <v>158</v>
      </c>
      <c r="C56" s="203"/>
      <c r="D56" s="203"/>
      <c r="E56" s="203"/>
      <c r="F56" s="203"/>
      <c r="G56" s="203"/>
      <c r="H56" s="203"/>
      <c r="I56" s="203"/>
      <c r="J56" s="203"/>
      <c r="K56" s="203"/>
      <c r="L56" s="203"/>
      <c r="M56" s="203"/>
      <c r="N56" s="203"/>
      <c r="O56" s="203"/>
      <c r="P56" s="203"/>
      <c r="Q56" s="203"/>
      <c r="S56" s="201"/>
    </row>
    <row r="57" spans="2:19" ht="4.7" customHeight="1" x14ac:dyDescent="0.2"/>
    <row r="58" spans="2:19" ht="15.75" x14ac:dyDescent="0.25">
      <c r="B58" s="214" t="s">
        <v>934</v>
      </c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</row>
    <row r="59" spans="2:19" ht="4.7" customHeight="1" x14ac:dyDescent="0.2"/>
    <row r="60" spans="2:19" ht="12.75" customHeight="1" x14ac:dyDescent="0.2">
      <c r="B60" s="67" t="s">
        <v>449</v>
      </c>
      <c r="C60" s="486"/>
      <c r="D60" s="486"/>
      <c r="F60" s="181" t="s">
        <v>39</v>
      </c>
      <c r="I60" s="476"/>
      <c r="J60" s="477"/>
      <c r="K60" s="478"/>
      <c r="M60" s="479" t="s">
        <v>681</v>
      </c>
      <c r="N60" s="479"/>
      <c r="O60" s="479"/>
      <c r="P60" s="479"/>
      <c r="Q60" s="479"/>
    </row>
    <row r="61" spans="2:19" ht="4.7" customHeight="1" x14ac:dyDescent="0.2"/>
    <row r="62" spans="2:19" ht="12.75" customHeight="1" x14ac:dyDescent="0.2">
      <c r="B62" s="67" t="s">
        <v>448</v>
      </c>
      <c r="C62" s="474"/>
      <c r="D62" s="474"/>
      <c r="E62" s="208"/>
      <c r="F62" s="181" t="s">
        <v>38</v>
      </c>
      <c r="I62" s="480"/>
      <c r="J62" s="481"/>
      <c r="K62" s="482"/>
      <c r="M62" s="475"/>
      <c r="N62" s="475"/>
      <c r="O62" s="475"/>
      <c r="P62" s="475"/>
      <c r="Q62" s="475"/>
    </row>
    <row r="63" spans="2:19" ht="4.7" customHeight="1" x14ac:dyDescent="0.2"/>
    <row r="64" spans="2:19" ht="12.75" customHeight="1" x14ac:dyDescent="0.2">
      <c r="B64" s="472" t="s">
        <v>40</v>
      </c>
      <c r="C64" s="472"/>
      <c r="D64" s="472"/>
      <c r="E64" s="472"/>
      <c r="F64" s="472"/>
      <c r="G64" s="473"/>
      <c r="H64" s="469"/>
      <c r="I64" s="470"/>
      <c r="J64" s="470"/>
      <c r="K64" s="470"/>
      <c r="L64" s="470"/>
      <c r="M64" s="470"/>
      <c r="N64" s="470"/>
      <c r="O64" s="470"/>
      <c r="P64" s="470"/>
      <c r="Q64" s="471"/>
    </row>
    <row r="65" spans="2:19" ht="4.7" customHeight="1" x14ac:dyDescent="0.2">
      <c r="B65" s="145"/>
    </row>
    <row r="66" spans="2:19" ht="12.75" customHeight="1" x14ac:dyDescent="0.2">
      <c r="B66" s="210" t="s">
        <v>926</v>
      </c>
      <c r="C66" s="469"/>
      <c r="D66" s="470"/>
      <c r="E66" s="470"/>
      <c r="F66" s="470"/>
      <c r="G66" s="470"/>
      <c r="H66" s="470"/>
      <c r="I66" s="471"/>
      <c r="K66" s="211" t="s">
        <v>448</v>
      </c>
      <c r="L66" s="484"/>
      <c r="M66" s="485"/>
    </row>
    <row r="67" spans="2:19" ht="4.7" customHeight="1" x14ac:dyDescent="0.2">
      <c r="B67" s="212"/>
    </row>
    <row r="68" spans="2:19" ht="12.75" customHeight="1" x14ac:dyDescent="0.2">
      <c r="B68" s="210" t="s">
        <v>41</v>
      </c>
      <c r="C68" s="469"/>
      <c r="D68" s="470"/>
      <c r="E68" s="470"/>
      <c r="F68" s="470"/>
      <c r="G68" s="470"/>
      <c r="H68" s="470"/>
      <c r="I68" s="471"/>
      <c r="K68" s="211" t="s">
        <v>14</v>
      </c>
      <c r="L68" s="467"/>
      <c r="M68" s="483"/>
      <c r="N68" s="483"/>
      <c r="O68" s="483"/>
      <c r="P68" s="483"/>
      <c r="Q68" s="468"/>
    </row>
    <row r="69" spans="2:19" ht="4.7" customHeight="1" x14ac:dyDescent="0.2"/>
    <row r="70" spans="2:19" ht="12.75" customHeight="1" x14ac:dyDescent="0.2">
      <c r="B70" s="210" t="s">
        <v>15</v>
      </c>
      <c r="C70" s="467"/>
      <c r="D70" s="468"/>
      <c r="F70" s="209" t="s">
        <v>157</v>
      </c>
      <c r="G70" s="467"/>
      <c r="H70" s="483"/>
      <c r="I70" s="468"/>
      <c r="N70" s="208"/>
      <c r="O70" s="208"/>
      <c r="P70" s="208"/>
      <c r="Q70" s="208"/>
    </row>
    <row r="71" spans="2:19" ht="4.7" customHeight="1" x14ac:dyDescent="0.2">
      <c r="B71" s="145"/>
      <c r="S71" s="207"/>
    </row>
    <row r="72" spans="2:19" ht="12.75" customHeight="1" x14ac:dyDescent="0.2">
      <c r="B72" s="145" t="s">
        <v>0</v>
      </c>
      <c r="C72" s="145"/>
      <c r="D72" s="145"/>
      <c r="E72" s="145"/>
      <c r="F72" s="145"/>
      <c r="K72" s="206" t="s">
        <v>447</v>
      </c>
      <c r="L72" s="176"/>
      <c r="M72" s="200"/>
      <c r="N72" s="190"/>
      <c r="S72" s="201"/>
    </row>
    <row r="73" spans="2:19" ht="4.7" customHeight="1" x14ac:dyDescent="0.2">
      <c r="N73" s="74"/>
      <c r="O73" s="190"/>
      <c r="P73" s="200"/>
      <c r="Q73" s="190"/>
      <c r="S73" s="201"/>
    </row>
    <row r="74" spans="2:19" ht="12.75" customHeight="1" x14ac:dyDescent="0.2">
      <c r="B74" s="202" t="s">
        <v>158</v>
      </c>
      <c r="C74" s="203"/>
      <c r="D74" s="203"/>
      <c r="E74" s="203"/>
      <c r="F74" s="203"/>
      <c r="G74" s="203"/>
      <c r="H74" s="203"/>
      <c r="I74" s="203"/>
      <c r="J74" s="203"/>
      <c r="K74" s="203"/>
      <c r="L74" s="203"/>
      <c r="M74" s="203"/>
      <c r="N74" s="203"/>
      <c r="O74" s="203"/>
      <c r="P74" s="203"/>
      <c r="Q74" s="203"/>
      <c r="S74" s="201"/>
    </row>
    <row r="75" spans="2:19" ht="4.7" customHeight="1" thickBot="1" x14ac:dyDescent="0.25">
      <c r="B75" s="180"/>
      <c r="C75" s="180"/>
      <c r="D75" s="180"/>
      <c r="E75" s="180"/>
      <c r="F75" s="180"/>
      <c r="G75" s="180"/>
      <c r="H75" s="180"/>
      <c r="I75" s="180"/>
      <c r="J75" s="180"/>
      <c r="K75" s="180"/>
      <c r="L75" s="180"/>
      <c r="M75" s="180"/>
      <c r="N75" s="180"/>
      <c r="O75" s="180"/>
      <c r="P75" s="180"/>
      <c r="Q75" s="180"/>
    </row>
    <row r="76" spans="2:19" ht="12.75" customHeight="1" thickTop="1" x14ac:dyDescent="0.2">
      <c r="B76" s="204" t="str">
        <f>'1'!B80</f>
        <v>For Year: 2026</v>
      </c>
      <c r="C76" s="205"/>
      <c r="Q76" s="74"/>
    </row>
  </sheetData>
  <sheetProtection algorithmName="SHA-512" hashValue="d7em2ECUATA1NshV7INYVCEIPly5YGhjbn85WwHUuiZ8jDCchbLIwosqXsP9+F62VyISlIpQHnJBsEj53nXhZw==" saltValue="gQgiC+R51ZxzFl2hE4Y5tA==" spinCount="100000" sheet="1" objects="1" scenarios="1"/>
  <mergeCells count="58">
    <mergeCell ref="C70:D70"/>
    <mergeCell ref="G70:I70"/>
    <mergeCell ref="B46:G46"/>
    <mergeCell ref="H46:Q46"/>
    <mergeCell ref="C48:I48"/>
    <mergeCell ref="C50:I50"/>
    <mergeCell ref="L50:Q50"/>
    <mergeCell ref="C62:D62"/>
    <mergeCell ref="I62:K62"/>
    <mergeCell ref="M62:Q62"/>
    <mergeCell ref="B64:G64"/>
    <mergeCell ref="H64:Q64"/>
    <mergeCell ref="C66:I66"/>
    <mergeCell ref="C60:D60"/>
    <mergeCell ref="C44:D44"/>
    <mergeCell ref="I44:K44"/>
    <mergeCell ref="M44:Q44"/>
    <mergeCell ref="L30:M30"/>
    <mergeCell ref="C68:I68"/>
    <mergeCell ref="L68:Q68"/>
    <mergeCell ref="G34:I34"/>
    <mergeCell ref="L48:M48"/>
    <mergeCell ref="L66:M66"/>
    <mergeCell ref="B1:Q1"/>
    <mergeCell ref="P2:Q2"/>
    <mergeCell ref="M8:Q8"/>
    <mergeCell ref="M24:Q24"/>
    <mergeCell ref="I24:K24"/>
    <mergeCell ref="I8:K8"/>
    <mergeCell ref="C6:D6"/>
    <mergeCell ref="C8:D8"/>
    <mergeCell ref="C24:D24"/>
    <mergeCell ref="I6:K6"/>
    <mergeCell ref="L14:Q14"/>
    <mergeCell ref="M6:Q6"/>
    <mergeCell ref="C16:D16"/>
    <mergeCell ref="G16:I16"/>
    <mergeCell ref="L12:M12"/>
    <mergeCell ref="B28:G28"/>
    <mergeCell ref="C42:D42"/>
    <mergeCell ref="I42:K42"/>
    <mergeCell ref="M42:Q42"/>
    <mergeCell ref="B10:G10"/>
    <mergeCell ref="C26:D26"/>
    <mergeCell ref="H10:Q10"/>
    <mergeCell ref="M26:Q26"/>
    <mergeCell ref="I60:K60"/>
    <mergeCell ref="M60:Q60"/>
    <mergeCell ref="I26:K26"/>
    <mergeCell ref="H28:Q28"/>
    <mergeCell ref="L32:Q32"/>
    <mergeCell ref="C52:D52"/>
    <mergeCell ref="G52:I52"/>
    <mergeCell ref="C30:I30"/>
    <mergeCell ref="C32:I32"/>
    <mergeCell ref="C34:D34"/>
    <mergeCell ref="C14:I14"/>
    <mergeCell ref="C12:I12"/>
  </mergeCells>
  <phoneticPr fontId="4" type="noConversion"/>
  <hyperlinks>
    <hyperlink ref="B1:M1" r:id="rId1" display="2025 QAP (Qualified Allocation Plan)" xr:uid="{B7CAFA6A-9CE4-446B-B6DE-43B702BBBBA4}"/>
    <hyperlink ref="B1" r:id="rId2" display="2024 QAP.pdf" xr:uid="{9FD81EB6-9E4A-4E19-8103-998F5826E185}"/>
    <hyperlink ref="B1:Q1" r:id="rId3" display="2026 QAP (Qualified Allocation Plan)" xr:uid="{634A6EF4-488C-4C86-8533-B84817F61E2B}"/>
  </hyperlinks>
  <printOptions horizontalCentered="1"/>
  <pageMargins left="0.25" right="0.25" top="0.75" bottom="0.75" header="0.3" footer="0.3"/>
  <pageSetup scale="74" orientation="portrait" r:id="rId4"/>
  <headerFooter alignWithMargins="0">
    <oddHeader>&amp;C&amp;"Arial,Bold"Low-Income Housing Tax Credit / Tax Exempt Bond Application</oddHead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0000000}">
          <x14:formula1>
            <xm:f>Tables!$D$2:$D$3</xm:f>
          </x14:formula1>
          <xm:sqref>L18 L36 L54 L72</xm:sqref>
        </x14:dataValidation>
        <x14:dataValidation type="list" allowBlank="1" showInputMessage="1" showErrorMessage="1" xr:uid="{4B903529-4E38-4971-A49B-C58DB0E75D5D}">
          <x14:formula1>
            <xm:f>Tables!$G$3:$G$7</xm:f>
          </x14:formula1>
          <xm:sqref>C6:D6 C24:D24 C42:D42 C60:D60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B1:T62"/>
  <sheetViews>
    <sheetView showGridLines="0" zoomScaleNormal="100" workbookViewId="0"/>
  </sheetViews>
  <sheetFormatPr defaultColWidth="9" defaultRowHeight="12.75" x14ac:dyDescent="0.2"/>
  <cols>
    <col min="1" max="1" width="1.7109375" style="181" customWidth="1"/>
    <col min="2" max="2" width="3" style="181" bestFit="1" customWidth="1"/>
    <col min="3" max="3" width="6.7109375" style="181" customWidth="1"/>
    <col min="4" max="4" width="14.85546875" style="181" customWidth="1"/>
    <col min="5" max="5" width="6.140625" style="181" customWidth="1"/>
    <col min="6" max="6" width="6.7109375" style="181" bestFit="1" customWidth="1"/>
    <col min="7" max="7" width="5.85546875" style="181" bestFit="1" customWidth="1"/>
    <col min="8" max="8" width="7.7109375" style="181" bestFit="1" customWidth="1"/>
    <col min="9" max="9" width="13.140625" style="181" customWidth="1"/>
    <col min="10" max="10" width="12.42578125" style="181" customWidth="1"/>
    <col min="11" max="11" width="11.42578125" style="181" bestFit="1" customWidth="1"/>
    <col min="12" max="12" width="13" style="181" customWidth="1"/>
    <col min="13" max="13" width="9" style="181" bestFit="1" customWidth="1"/>
    <col min="14" max="14" width="17.5703125" style="181" customWidth="1"/>
    <col min="15" max="15" width="1.7109375" style="216" customWidth="1"/>
    <col min="16" max="16" width="9.140625" style="217" customWidth="1"/>
    <col min="17" max="17" width="9" style="217"/>
    <col min="18" max="18" width="11.28515625" style="217" bestFit="1" customWidth="1"/>
    <col min="19" max="19" width="9" style="217"/>
    <col min="20" max="16384" width="9" style="181"/>
  </cols>
  <sheetData>
    <row r="1" spans="3:18" ht="12.75" customHeight="1" x14ac:dyDescent="0.2">
      <c r="C1" s="487" t="s">
        <v>909</v>
      </c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257"/>
      <c r="P1" s="258"/>
      <c r="Q1" s="258"/>
      <c r="R1" s="255"/>
    </row>
    <row r="2" spans="3:18" ht="12.75" customHeight="1" x14ac:dyDescent="0.2">
      <c r="C2" s="83">
        <f>'1'!J5</f>
        <v>0</v>
      </c>
      <c r="H2" s="184"/>
      <c r="I2" s="184"/>
      <c r="J2" s="184"/>
      <c r="L2" s="253"/>
      <c r="M2" s="253"/>
      <c r="N2" s="253">
        <f>'1'!Q5</f>
        <v>0</v>
      </c>
      <c r="O2" s="254"/>
      <c r="P2" s="255"/>
      <c r="Q2" s="255"/>
      <c r="R2" s="255"/>
    </row>
    <row r="3" spans="3:18" ht="4.7" customHeight="1" x14ac:dyDescent="0.2"/>
    <row r="4" spans="3:18" ht="15.75" x14ac:dyDescent="0.25">
      <c r="C4" s="214" t="s">
        <v>652</v>
      </c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P4" s="249"/>
      <c r="Q4" s="249"/>
    </row>
    <row r="5" spans="3:18" ht="4.7" customHeight="1" x14ac:dyDescent="0.2">
      <c r="P5" s="249"/>
      <c r="Q5" s="249"/>
    </row>
    <row r="6" spans="3:18" ht="12.75" customHeight="1" x14ac:dyDescent="0.2">
      <c r="C6" s="184" t="s">
        <v>53</v>
      </c>
      <c r="P6" s="249"/>
      <c r="Q6" s="249"/>
    </row>
    <row r="7" spans="3:18" ht="4.7" customHeight="1" x14ac:dyDescent="0.2">
      <c r="P7" s="249"/>
      <c r="Q7" s="249"/>
    </row>
    <row r="8" spans="3:18" ht="12.75" customHeight="1" x14ac:dyDescent="0.2">
      <c r="C8" s="176"/>
      <c r="D8" s="181" t="s">
        <v>54</v>
      </c>
      <c r="P8" s="249"/>
      <c r="Q8" s="249"/>
    </row>
    <row r="9" spans="3:18" ht="12.75" customHeight="1" x14ac:dyDescent="0.2">
      <c r="D9" s="184" t="s">
        <v>159</v>
      </c>
      <c r="P9" s="249"/>
      <c r="Q9" s="249"/>
    </row>
    <row r="10" spans="3:18" ht="4.7" customHeight="1" x14ac:dyDescent="0.2">
      <c r="P10" s="249"/>
      <c r="Q10" s="249"/>
    </row>
    <row r="11" spans="3:18" ht="12.75" customHeight="1" x14ac:dyDescent="0.2">
      <c r="C11" s="176"/>
      <c r="D11" s="181" t="s">
        <v>55</v>
      </c>
      <c r="P11" s="249"/>
      <c r="Q11" s="249"/>
    </row>
    <row r="12" spans="3:18" ht="12.75" customHeight="1" x14ac:dyDescent="0.2">
      <c r="D12" s="184" t="s">
        <v>160</v>
      </c>
      <c r="P12" s="249"/>
      <c r="Q12" s="249"/>
    </row>
    <row r="13" spans="3:18" ht="4.7" customHeight="1" x14ac:dyDescent="0.2">
      <c r="P13" s="249"/>
      <c r="Q13" s="249"/>
    </row>
    <row r="14" spans="3:18" ht="12.75" customHeight="1" x14ac:dyDescent="0.2">
      <c r="C14" s="176"/>
      <c r="D14" s="181" t="s">
        <v>611</v>
      </c>
      <c r="P14" s="249"/>
      <c r="Q14" s="249"/>
    </row>
    <row r="15" spans="3:18" ht="4.7" customHeight="1" x14ac:dyDescent="0.2">
      <c r="P15" s="249"/>
      <c r="Q15" s="249"/>
    </row>
    <row r="16" spans="3:18" ht="12.75" customHeight="1" x14ac:dyDescent="0.2">
      <c r="C16" s="491" t="s">
        <v>653</v>
      </c>
      <c r="D16" s="491"/>
      <c r="E16" s="491"/>
      <c r="F16" s="491"/>
      <c r="G16" s="491"/>
      <c r="H16" s="491"/>
      <c r="I16" s="491"/>
      <c r="J16" s="491"/>
      <c r="K16" s="491"/>
      <c r="L16" s="491"/>
      <c r="M16" s="491"/>
      <c r="N16" s="491"/>
      <c r="O16" s="250"/>
      <c r="P16" s="249"/>
      <c r="Q16" s="249"/>
    </row>
    <row r="17" spans="2:20" ht="12.75" customHeight="1" x14ac:dyDescent="0.2"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250"/>
      <c r="P17" s="249"/>
      <c r="Q17" s="249"/>
    </row>
    <row r="18" spans="2:20" ht="12.75" customHeight="1" x14ac:dyDescent="0.2">
      <c r="C18" s="491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250"/>
      <c r="P18" s="249"/>
      <c r="Q18" s="249"/>
    </row>
    <row r="19" spans="2:20" ht="12.75" customHeight="1" x14ac:dyDescent="0.2">
      <c r="C19" s="491"/>
      <c r="D19" s="491"/>
      <c r="E19" s="491"/>
      <c r="F19" s="491"/>
      <c r="G19" s="491"/>
      <c r="H19" s="491"/>
      <c r="I19" s="491"/>
      <c r="J19" s="491"/>
      <c r="K19" s="491"/>
      <c r="L19" s="491"/>
      <c r="M19" s="491"/>
      <c r="N19" s="491"/>
      <c r="O19" s="250"/>
      <c r="P19" s="249"/>
      <c r="Q19" s="249"/>
    </row>
    <row r="20" spans="2:20" ht="12.75" customHeight="1" x14ac:dyDescent="0.2">
      <c r="C20" s="491"/>
      <c r="D20" s="491"/>
      <c r="E20" s="491"/>
      <c r="F20" s="491"/>
      <c r="G20" s="491"/>
      <c r="H20" s="491"/>
      <c r="I20" s="491"/>
      <c r="J20" s="491"/>
      <c r="K20" s="491"/>
      <c r="L20" s="491"/>
      <c r="M20" s="491"/>
      <c r="N20" s="491"/>
      <c r="O20" s="250"/>
      <c r="P20" s="249"/>
      <c r="Q20" s="249"/>
    </row>
    <row r="21" spans="2:20" ht="4.7" customHeight="1" thickBot="1" x14ac:dyDescent="0.25">
      <c r="C21" s="180"/>
      <c r="D21" s="180"/>
      <c r="E21" s="180"/>
      <c r="F21" s="180"/>
      <c r="G21" s="180"/>
      <c r="H21" s="180"/>
      <c r="I21" s="180"/>
      <c r="J21" s="180"/>
      <c r="K21" s="180"/>
      <c r="L21" s="180"/>
      <c r="M21" s="180"/>
      <c r="N21" s="180"/>
      <c r="O21" s="228"/>
      <c r="P21" s="251"/>
      <c r="Q21" s="251"/>
    </row>
    <row r="22" spans="2:20" ht="16.5" thickTop="1" x14ac:dyDescent="0.25">
      <c r="C22" s="433" t="s">
        <v>654</v>
      </c>
      <c r="D22" s="433"/>
      <c r="E22" s="433"/>
      <c r="F22" s="433"/>
      <c r="G22" s="433"/>
      <c r="H22" s="433"/>
      <c r="I22" s="433"/>
      <c r="J22" s="433"/>
      <c r="K22" s="433"/>
      <c r="L22" s="433"/>
      <c r="M22" s="433"/>
      <c r="N22" s="433"/>
      <c r="O22" s="252"/>
      <c r="P22" s="251"/>
      <c r="Q22" s="251"/>
    </row>
    <row r="23" spans="2:20" ht="4.7" customHeight="1" x14ac:dyDescent="0.2"/>
    <row r="24" spans="2:20" ht="12.75" customHeight="1" x14ac:dyDescent="0.2">
      <c r="C24" s="181" t="s">
        <v>741</v>
      </c>
      <c r="J24" s="71" t="s">
        <v>742</v>
      </c>
      <c r="K24" s="164"/>
      <c r="M24" s="74" t="s">
        <v>743</v>
      </c>
      <c r="N24" s="164"/>
      <c r="O24" s="248"/>
    </row>
    <row r="25" spans="2:20" ht="4.7" customHeight="1" x14ac:dyDescent="0.2"/>
    <row r="26" spans="2:20" ht="12.75" customHeight="1" x14ac:dyDescent="0.2">
      <c r="C26" s="498" t="s">
        <v>947</v>
      </c>
      <c r="D26" s="498"/>
      <c r="E26" s="498"/>
      <c r="F26" s="498"/>
      <c r="G26" s="498"/>
      <c r="H26" s="498"/>
      <c r="I26" s="498"/>
      <c r="J26" s="498"/>
      <c r="K26" s="498"/>
      <c r="L26" s="498"/>
      <c r="M26" s="498"/>
      <c r="N26" s="498"/>
      <c r="O26" s="242"/>
    </row>
    <row r="27" spans="2:20" ht="28.5" customHeight="1" x14ac:dyDescent="0.2">
      <c r="C27" s="243" t="s">
        <v>90</v>
      </c>
      <c r="D27" s="243" t="s">
        <v>751</v>
      </c>
      <c r="E27" s="244" t="s">
        <v>51</v>
      </c>
      <c r="F27" s="244" t="s">
        <v>459</v>
      </c>
      <c r="G27" s="244" t="s">
        <v>458</v>
      </c>
      <c r="H27" s="244" t="s">
        <v>375</v>
      </c>
      <c r="I27" s="245" t="s">
        <v>822</v>
      </c>
      <c r="J27" s="245" t="s">
        <v>377</v>
      </c>
      <c r="K27" s="245" t="s">
        <v>460</v>
      </c>
      <c r="L27" s="243" t="s">
        <v>644</v>
      </c>
      <c r="M27" s="244" t="s">
        <v>461</v>
      </c>
      <c r="N27" s="245" t="s">
        <v>645</v>
      </c>
      <c r="O27" s="246"/>
      <c r="P27" s="247" t="s">
        <v>641</v>
      </c>
      <c r="Q27" s="247" t="s">
        <v>642</v>
      </c>
      <c r="R27" s="247" t="s">
        <v>643</v>
      </c>
      <c r="S27" s="193"/>
    </row>
    <row r="28" spans="2:20" ht="12.75" customHeight="1" x14ac:dyDescent="0.2">
      <c r="B28" s="181">
        <v>1</v>
      </c>
      <c r="C28" s="165"/>
      <c r="D28" s="165"/>
      <c r="E28" s="165"/>
      <c r="F28" s="165"/>
      <c r="G28" s="166"/>
      <c r="H28" s="177"/>
      <c r="I28" s="167"/>
      <c r="J28" s="167"/>
      <c r="K28" s="241" t="str">
        <f>IF(C28="","",I28+J28)</f>
        <v/>
      </c>
      <c r="L28" s="167"/>
      <c r="M28" s="165"/>
      <c r="N28" s="168"/>
      <c r="O28" s="236"/>
      <c r="P28" s="237">
        <f>IF(F28=0,(E28*1),E28*F28)</f>
        <v>0</v>
      </c>
      <c r="Q28" s="238">
        <f>E28*H28</f>
        <v>0</v>
      </c>
      <c r="R28" s="239">
        <f>E28*I28*12</f>
        <v>0</v>
      </c>
      <c r="S28" s="193"/>
      <c r="T28" s="240"/>
    </row>
    <row r="29" spans="2:20" ht="12.75" customHeight="1" x14ac:dyDescent="0.2">
      <c r="B29" s="181">
        <v>2</v>
      </c>
      <c r="C29" s="165"/>
      <c r="D29" s="165"/>
      <c r="E29" s="165"/>
      <c r="F29" s="165"/>
      <c r="G29" s="166"/>
      <c r="H29" s="177"/>
      <c r="I29" s="167"/>
      <c r="J29" s="167"/>
      <c r="K29" s="241" t="str">
        <f t="shared" ref="K29:K47" si="0">IF(C29="","",I29+J29)</f>
        <v/>
      </c>
      <c r="L29" s="167"/>
      <c r="M29" s="165"/>
      <c r="N29" s="168"/>
      <c r="O29" s="236"/>
      <c r="P29" s="237">
        <f t="shared" ref="P29:P47" si="1">IF(F29=0,(E29*1),E29*F29)</f>
        <v>0</v>
      </c>
      <c r="Q29" s="238">
        <f t="shared" ref="Q29:Q47" si="2">E29*H29</f>
        <v>0</v>
      </c>
      <c r="R29" s="239">
        <f t="shared" ref="R29:R47" si="3">E29*I29*12</f>
        <v>0</v>
      </c>
      <c r="S29" s="193"/>
      <c r="T29" s="240"/>
    </row>
    <row r="30" spans="2:20" ht="12.75" customHeight="1" x14ac:dyDescent="0.2">
      <c r="B30" s="181">
        <v>3</v>
      </c>
      <c r="C30" s="165"/>
      <c r="D30" s="165"/>
      <c r="E30" s="165"/>
      <c r="F30" s="165"/>
      <c r="G30" s="166"/>
      <c r="H30" s="177"/>
      <c r="I30" s="167"/>
      <c r="J30" s="167"/>
      <c r="K30" s="241" t="str">
        <f t="shared" si="0"/>
        <v/>
      </c>
      <c r="L30" s="167"/>
      <c r="M30" s="165"/>
      <c r="N30" s="168"/>
      <c r="O30" s="236"/>
      <c r="P30" s="237">
        <f t="shared" si="1"/>
        <v>0</v>
      </c>
      <c r="Q30" s="238">
        <f t="shared" si="2"/>
        <v>0</v>
      </c>
      <c r="R30" s="239">
        <f t="shared" si="3"/>
        <v>0</v>
      </c>
      <c r="S30" s="193"/>
      <c r="T30" s="240"/>
    </row>
    <row r="31" spans="2:20" ht="12.75" customHeight="1" x14ac:dyDescent="0.2">
      <c r="B31" s="181">
        <v>4</v>
      </c>
      <c r="C31" s="165"/>
      <c r="D31" s="165"/>
      <c r="E31" s="165"/>
      <c r="F31" s="165"/>
      <c r="G31" s="166"/>
      <c r="H31" s="177"/>
      <c r="I31" s="167"/>
      <c r="J31" s="167"/>
      <c r="K31" s="241" t="str">
        <f t="shared" si="0"/>
        <v/>
      </c>
      <c r="L31" s="167"/>
      <c r="M31" s="165"/>
      <c r="N31" s="168"/>
      <c r="O31" s="236"/>
      <c r="P31" s="237">
        <f t="shared" si="1"/>
        <v>0</v>
      </c>
      <c r="Q31" s="238">
        <f t="shared" si="2"/>
        <v>0</v>
      </c>
      <c r="R31" s="239">
        <f t="shared" si="3"/>
        <v>0</v>
      </c>
      <c r="S31" s="193"/>
      <c r="T31" s="240"/>
    </row>
    <row r="32" spans="2:20" ht="12.75" customHeight="1" x14ac:dyDescent="0.2">
      <c r="B32" s="181">
        <v>5</v>
      </c>
      <c r="C32" s="165"/>
      <c r="D32" s="165"/>
      <c r="E32" s="165"/>
      <c r="F32" s="165"/>
      <c r="G32" s="166"/>
      <c r="H32" s="177"/>
      <c r="I32" s="167"/>
      <c r="J32" s="167"/>
      <c r="K32" s="241" t="str">
        <f t="shared" si="0"/>
        <v/>
      </c>
      <c r="L32" s="167"/>
      <c r="M32" s="165"/>
      <c r="N32" s="168"/>
      <c r="O32" s="236"/>
      <c r="P32" s="237">
        <f t="shared" si="1"/>
        <v>0</v>
      </c>
      <c r="Q32" s="238">
        <f t="shared" si="2"/>
        <v>0</v>
      </c>
      <c r="R32" s="239">
        <f t="shared" si="3"/>
        <v>0</v>
      </c>
      <c r="S32" s="193"/>
      <c r="T32" s="240"/>
    </row>
    <row r="33" spans="2:20" ht="12.75" customHeight="1" x14ac:dyDescent="0.2">
      <c r="B33" s="181">
        <v>6</v>
      </c>
      <c r="C33" s="165"/>
      <c r="D33" s="165"/>
      <c r="E33" s="165"/>
      <c r="F33" s="165"/>
      <c r="G33" s="166"/>
      <c r="H33" s="177"/>
      <c r="I33" s="167"/>
      <c r="J33" s="167"/>
      <c r="K33" s="241" t="str">
        <f t="shared" si="0"/>
        <v/>
      </c>
      <c r="L33" s="167"/>
      <c r="M33" s="165"/>
      <c r="N33" s="168"/>
      <c r="O33" s="236"/>
      <c r="P33" s="237">
        <f t="shared" si="1"/>
        <v>0</v>
      </c>
      <c r="Q33" s="238">
        <f t="shared" si="2"/>
        <v>0</v>
      </c>
      <c r="R33" s="239">
        <f t="shared" si="3"/>
        <v>0</v>
      </c>
      <c r="S33" s="193"/>
      <c r="T33" s="240"/>
    </row>
    <row r="34" spans="2:20" ht="12.75" customHeight="1" x14ac:dyDescent="0.2">
      <c r="B34" s="181">
        <v>7</v>
      </c>
      <c r="C34" s="165"/>
      <c r="D34" s="165"/>
      <c r="E34" s="165"/>
      <c r="F34" s="165"/>
      <c r="G34" s="166"/>
      <c r="H34" s="177"/>
      <c r="I34" s="167"/>
      <c r="J34" s="167"/>
      <c r="K34" s="241" t="str">
        <f t="shared" si="0"/>
        <v/>
      </c>
      <c r="L34" s="167"/>
      <c r="M34" s="165"/>
      <c r="N34" s="168"/>
      <c r="O34" s="236"/>
      <c r="P34" s="237">
        <f t="shared" si="1"/>
        <v>0</v>
      </c>
      <c r="Q34" s="238">
        <f t="shared" si="2"/>
        <v>0</v>
      </c>
      <c r="R34" s="239">
        <f t="shared" si="3"/>
        <v>0</v>
      </c>
      <c r="S34" s="193"/>
      <c r="T34" s="240"/>
    </row>
    <row r="35" spans="2:20" ht="12.75" customHeight="1" x14ac:dyDescent="0.2">
      <c r="B35" s="181">
        <v>8</v>
      </c>
      <c r="C35" s="165"/>
      <c r="D35" s="165"/>
      <c r="E35" s="165"/>
      <c r="F35" s="165"/>
      <c r="G35" s="166"/>
      <c r="H35" s="177"/>
      <c r="I35" s="167"/>
      <c r="J35" s="167"/>
      <c r="K35" s="241" t="str">
        <f t="shared" si="0"/>
        <v/>
      </c>
      <c r="L35" s="167"/>
      <c r="M35" s="165"/>
      <c r="N35" s="168"/>
      <c r="O35" s="236"/>
      <c r="P35" s="237">
        <f t="shared" si="1"/>
        <v>0</v>
      </c>
      <c r="Q35" s="238">
        <f t="shared" si="2"/>
        <v>0</v>
      </c>
      <c r="R35" s="239">
        <f t="shared" si="3"/>
        <v>0</v>
      </c>
      <c r="S35" s="193"/>
      <c r="T35" s="240"/>
    </row>
    <row r="36" spans="2:20" ht="12.75" customHeight="1" x14ac:dyDescent="0.2">
      <c r="B36" s="181">
        <v>9</v>
      </c>
      <c r="C36" s="165"/>
      <c r="D36" s="165"/>
      <c r="E36" s="165"/>
      <c r="F36" s="165"/>
      <c r="G36" s="166"/>
      <c r="H36" s="177"/>
      <c r="I36" s="167"/>
      <c r="J36" s="167"/>
      <c r="K36" s="241" t="str">
        <f>IF(C36="","",I36+J36)</f>
        <v/>
      </c>
      <c r="L36" s="167"/>
      <c r="M36" s="165"/>
      <c r="N36" s="168"/>
      <c r="O36" s="236"/>
      <c r="P36" s="237">
        <f t="shared" si="1"/>
        <v>0</v>
      </c>
      <c r="Q36" s="238">
        <f t="shared" si="2"/>
        <v>0</v>
      </c>
      <c r="R36" s="239">
        <f t="shared" si="3"/>
        <v>0</v>
      </c>
      <c r="S36" s="193"/>
      <c r="T36" s="240"/>
    </row>
    <row r="37" spans="2:20" ht="12.75" customHeight="1" x14ac:dyDescent="0.2">
      <c r="B37" s="181">
        <v>10</v>
      </c>
      <c r="C37" s="165"/>
      <c r="D37" s="165"/>
      <c r="E37" s="165"/>
      <c r="F37" s="165"/>
      <c r="G37" s="166"/>
      <c r="H37" s="177"/>
      <c r="I37" s="167"/>
      <c r="J37" s="167"/>
      <c r="K37" s="241" t="str">
        <f t="shared" si="0"/>
        <v/>
      </c>
      <c r="L37" s="167"/>
      <c r="M37" s="165"/>
      <c r="N37" s="168"/>
      <c r="O37" s="236"/>
      <c r="P37" s="237">
        <f t="shared" si="1"/>
        <v>0</v>
      </c>
      <c r="Q37" s="238">
        <f t="shared" si="2"/>
        <v>0</v>
      </c>
      <c r="R37" s="239">
        <f t="shared" si="3"/>
        <v>0</v>
      </c>
      <c r="S37" s="193"/>
      <c r="T37" s="240"/>
    </row>
    <row r="38" spans="2:20" ht="12.75" customHeight="1" x14ac:dyDescent="0.2">
      <c r="B38" s="181">
        <v>11</v>
      </c>
      <c r="C38" s="165"/>
      <c r="D38" s="165"/>
      <c r="E38" s="165"/>
      <c r="F38" s="165"/>
      <c r="G38" s="166"/>
      <c r="H38" s="177"/>
      <c r="I38" s="167"/>
      <c r="J38" s="167"/>
      <c r="K38" s="241" t="str">
        <f t="shared" si="0"/>
        <v/>
      </c>
      <c r="L38" s="167"/>
      <c r="M38" s="165"/>
      <c r="N38" s="168"/>
      <c r="O38" s="236"/>
      <c r="P38" s="237">
        <f t="shared" si="1"/>
        <v>0</v>
      </c>
      <c r="Q38" s="238">
        <f t="shared" si="2"/>
        <v>0</v>
      </c>
      <c r="R38" s="239">
        <f t="shared" si="3"/>
        <v>0</v>
      </c>
      <c r="S38" s="193"/>
      <c r="T38" s="240"/>
    </row>
    <row r="39" spans="2:20" ht="12.75" customHeight="1" x14ac:dyDescent="0.2">
      <c r="B39" s="181">
        <v>12</v>
      </c>
      <c r="C39" s="165"/>
      <c r="D39" s="165"/>
      <c r="E39" s="165"/>
      <c r="F39" s="165"/>
      <c r="G39" s="166"/>
      <c r="H39" s="177"/>
      <c r="I39" s="167"/>
      <c r="J39" s="167"/>
      <c r="K39" s="241" t="str">
        <f t="shared" si="0"/>
        <v/>
      </c>
      <c r="L39" s="167"/>
      <c r="M39" s="165"/>
      <c r="N39" s="168"/>
      <c r="O39" s="236"/>
      <c r="P39" s="237">
        <f t="shared" si="1"/>
        <v>0</v>
      </c>
      <c r="Q39" s="238">
        <f t="shared" si="2"/>
        <v>0</v>
      </c>
      <c r="R39" s="239">
        <f t="shared" si="3"/>
        <v>0</v>
      </c>
      <c r="S39" s="193"/>
      <c r="T39" s="240"/>
    </row>
    <row r="40" spans="2:20" ht="12.75" customHeight="1" x14ac:dyDescent="0.2">
      <c r="B40" s="181">
        <v>13</v>
      </c>
      <c r="C40" s="165"/>
      <c r="D40" s="165"/>
      <c r="E40" s="165"/>
      <c r="F40" s="165"/>
      <c r="G40" s="166"/>
      <c r="H40" s="177"/>
      <c r="I40" s="167"/>
      <c r="J40" s="167"/>
      <c r="K40" s="241" t="str">
        <f t="shared" si="0"/>
        <v/>
      </c>
      <c r="L40" s="167"/>
      <c r="M40" s="165"/>
      <c r="N40" s="168"/>
      <c r="O40" s="236"/>
      <c r="P40" s="237">
        <f t="shared" si="1"/>
        <v>0</v>
      </c>
      <c r="Q40" s="238">
        <f t="shared" si="2"/>
        <v>0</v>
      </c>
      <c r="R40" s="239">
        <f t="shared" si="3"/>
        <v>0</v>
      </c>
      <c r="S40" s="193"/>
      <c r="T40" s="240"/>
    </row>
    <row r="41" spans="2:20" ht="12.75" customHeight="1" x14ac:dyDescent="0.2">
      <c r="B41" s="181">
        <v>14</v>
      </c>
      <c r="C41" s="165"/>
      <c r="D41" s="165"/>
      <c r="E41" s="165"/>
      <c r="F41" s="165"/>
      <c r="G41" s="166"/>
      <c r="H41" s="177"/>
      <c r="I41" s="167"/>
      <c r="J41" s="167"/>
      <c r="K41" s="241" t="str">
        <f t="shared" si="0"/>
        <v/>
      </c>
      <c r="L41" s="167"/>
      <c r="M41" s="165"/>
      <c r="N41" s="168"/>
      <c r="O41" s="236"/>
      <c r="P41" s="237">
        <f t="shared" si="1"/>
        <v>0</v>
      </c>
      <c r="Q41" s="238">
        <f t="shared" si="2"/>
        <v>0</v>
      </c>
      <c r="R41" s="239">
        <f t="shared" si="3"/>
        <v>0</v>
      </c>
      <c r="S41" s="193"/>
      <c r="T41" s="240"/>
    </row>
    <row r="42" spans="2:20" ht="12.75" customHeight="1" x14ac:dyDescent="0.2">
      <c r="B42" s="181">
        <v>15</v>
      </c>
      <c r="C42" s="165"/>
      <c r="D42" s="165"/>
      <c r="E42" s="165"/>
      <c r="F42" s="165"/>
      <c r="G42" s="166"/>
      <c r="H42" s="177"/>
      <c r="I42" s="167"/>
      <c r="J42" s="167"/>
      <c r="K42" s="241" t="str">
        <f t="shared" si="0"/>
        <v/>
      </c>
      <c r="L42" s="167"/>
      <c r="M42" s="165"/>
      <c r="N42" s="168"/>
      <c r="O42" s="236"/>
      <c r="P42" s="237">
        <f t="shared" si="1"/>
        <v>0</v>
      </c>
      <c r="Q42" s="238">
        <f t="shared" si="2"/>
        <v>0</v>
      </c>
      <c r="R42" s="239">
        <f t="shared" si="3"/>
        <v>0</v>
      </c>
      <c r="S42" s="193"/>
      <c r="T42" s="240"/>
    </row>
    <row r="43" spans="2:20" ht="12.75" customHeight="1" x14ac:dyDescent="0.2">
      <c r="B43" s="181">
        <v>16</v>
      </c>
      <c r="C43" s="165"/>
      <c r="D43" s="165"/>
      <c r="E43" s="165"/>
      <c r="F43" s="165"/>
      <c r="G43" s="166"/>
      <c r="H43" s="177"/>
      <c r="I43" s="167"/>
      <c r="J43" s="167"/>
      <c r="K43" s="241" t="str">
        <f t="shared" si="0"/>
        <v/>
      </c>
      <c r="L43" s="167"/>
      <c r="M43" s="165"/>
      <c r="N43" s="168"/>
      <c r="O43" s="236"/>
      <c r="P43" s="237">
        <f t="shared" si="1"/>
        <v>0</v>
      </c>
      <c r="Q43" s="238">
        <f t="shared" si="2"/>
        <v>0</v>
      </c>
      <c r="R43" s="239">
        <f t="shared" si="3"/>
        <v>0</v>
      </c>
      <c r="S43" s="193"/>
      <c r="T43" s="240"/>
    </row>
    <row r="44" spans="2:20" ht="12.75" customHeight="1" x14ac:dyDescent="0.2">
      <c r="B44" s="181">
        <v>17</v>
      </c>
      <c r="C44" s="165"/>
      <c r="D44" s="165"/>
      <c r="E44" s="165"/>
      <c r="F44" s="165"/>
      <c r="G44" s="166"/>
      <c r="H44" s="177"/>
      <c r="I44" s="167"/>
      <c r="J44" s="167"/>
      <c r="K44" s="241" t="str">
        <f t="shared" si="0"/>
        <v/>
      </c>
      <c r="L44" s="167"/>
      <c r="M44" s="165"/>
      <c r="N44" s="168"/>
      <c r="O44" s="236"/>
      <c r="P44" s="237">
        <f t="shared" si="1"/>
        <v>0</v>
      </c>
      <c r="Q44" s="238">
        <f t="shared" si="2"/>
        <v>0</v>
      </c>
      <c r="R44" s="239">
        <f t="shared" si="3"/>
        <v>0</v>
      </c>
      <c r="S44" s="193"/>
      <c r="T44" s="240"/>
    </row>
    <row r="45" spans="2:20" ht="12.75" customHeight="1" x14ac:dyDescent="0.2">
      <c r="B45" s="181">
        <v>18</v>
      </c>
      <c r="C45" s="165"/>
      <c r="D45" s="165"/>
      <c r="E45" s="165"/>
      <c r="F45" s="165"/>
      <c r="G45" s="166"/>
      <c r="H45" s="177"/>
      <c r="I45" s="167"/>
      <c r="J45" s="167"/>
      <c r="K45" s="241" t="str">
        <f t="shared" si="0"/>
        <v/>
      </c>
      <c r="L45" s="167"/>
      <c r="M45" s="165"/>
      <c r="N45" s="168"/>
      <c r="O45" s="236"/>
      <c r="P45" s="237">
        <f t="shared" si="1"/>
        <v>0</v>
      </c>
      <c r="Q45" s="238">
        <f t="shared" si="2"/>
        <v>0</v>
      </c>
      <c r="R45" s="239">
        <f t="shared" si="3"/>
        <v>0</v>
      </c>
      <c r="S45" s="193"/>
      <c r="T45" s="240"/>
    </row>
    <row r="46" spans="2:20" ht="12.75" customHeight="1" x14ac:dyDescent="0.2">
      <c r="B46" s="181">
        <v>19</v>
      </c>
      <c r="C46" s="165"/>
      <c r="D46" s="165"/>
      <c r="E46" s="165"/>
      <c r="F46" s="165"/>
      <c r="G46" s="166"/>
      <c r="H46" s="177"/>
      <c r="I46" s="167"/>
      <c r="J46" s="167"/>
      <c r="K46" s="241" t="str">
        <f t="shared" si="0"/>
        <v/>
      </c>
      <c r="L46" s="167"/>
      <c r="M46" s="165"/>
      <c r="N46" s="168"/>
      <c r="O46" s="236"/>
      <c r="P46" s="237">
        <f t="shared" si="1"/>
        <v>0</v>
      </c>
      <c r="Q46" s="238">
        <f t="shared" si="2"/>
        <v>0</v>
      </c>
      <c r="R46" s="239">
        <f t="shared" si="3"/>
        <v>0</v>
      </c>
      <c r="S46" s="193"/>
      <c r="T46" s="240"/>
    </row>
    <row r="47" spans="2:20" ht="12.75" customHeight="1" x14ac:dyDescent="0.2">
      <c r="B47" s="181">
        <v>20</v>
      </c>
      <c r="C47" s="165"/>
      <c r="D47" s="165"/>
      <c r="E47" s="165"/>
      <c r="F47" s="165"/>
      <c r="G47" s="166"/>
      <c r="H47" s="177"/>
      <c r="I47" s="167"/>
      <c r="J47" s="167"/>
      <c r="K47" s="241" t="str">
        <f t="shared" si="0"/>
        <v/>
      </c>
      <c r="L47" s="167"/>
      <c r="M47" s="165"/>
      <c r="N47" s="168"/>
      <c r="O47" s="236"/>
      <c r="P47" s="237">
        <f t="shared" si="1"/>
        <v>0</v>
      </c>
      <c r="Q47" s="238">
        <f t="shared" si="2"/>
        <v>0</v>
      </c>
      <c r="R47" s="239">
        <f t="shared" si="3"/>
        <v>0</v>
      </c>
      <c r="S47" s="193"/>
      <c r="T47" s="240"/>
    </row>
    <row r="48" spans="2:20" ht="12.75" customHeight="1" x14ac:dyDescent="0.2">
      <c r="E48" s="221">
        <f>SUM(E28:E47)</f>
        <v>0</v>
      </c>
      <c r="F48" s="222"/>
      <c r="G48" s="223"/>
      <c r="H48" s="224"/>
      <c r="I48" s="225"/>
      <c r="J48" s="226"/>
      <c r="K48" s="13"/>
      <c r="L48" s="227"/>
      <c r="M48" s="13"/>
      <c r="N48" s="191"/>
      <c r="O48" s="228"/>
    </row>
    <row r="49" spans="2:15" ht="4.7" customHeight="1" x14ac:dyDescent="0.2">
      <c r="J49" s="226"/>
      <c r="K49" s="13"/>
      <c r="L49" s="227"/>
      <c r="M49" s="13"/>
    </row>
    <row r="50" spans="2:15" ht="12.75" customHeight="1" x14ac:dyDescent="0.2">
      <c r="C50" s="67" t="s">
        <v>917</v>
      </c>
      <c r="D50" s="67"/>
      <c r="I50" s="13"/>
      <c r="J50" s="13"/>
      <c r="K50" s="13"/>
      <c r="L50" s="227"/>
      <c r="M50" s="13"/>
    </row>
    <row r="51" spans="2:15" ht="4.7" customHeight="1" x14ac:dyDescent="0.2">
      <c r="J51" s="226"/>
      <c r="K51" s="13"/>
      <c r="L51" s="227"/>
      <c r="M51" s="13"/>
    </row>
    <row r="52" spans="2:15" ht="12.75" customHeight="1" x14ac:dyDescent="0.2">
      <c r="C52" s="438" t="s">
        <v>945</v>
      </c>
      <c r="D52" s="438"/>
      <c r="E52" s="489">
        <f>SUM(P28:P47)</f>
        <v>0</v>
      </c>
      <c r="F52" s="489"/>
      <c r="G52" s="501" t="s">
        <v>656</v>
      </c>
      <c r="H52" s="501"/>
      <c r="I52" s="501"/>
      <c r="J52" s="229">
        <f>SUM(Q28:Q47)</f>
        <v>0</v>
      </c>
      <c r="K52" s="496" t="s">
        <v>646</v>
      </c>
      <c r="L52" s="496"/>
      <c r="M52" s="497">
        <f>SUM(R28:R47)</f>
        <v>0</v>
      </c>
      <c r="N52" s="497"/>
      <c r="O52" s="230"/>
    </row>
    <row r="53" spans="2:15" ht="4.7" customHeight="1" x14ac:dyDescent="0.2">
      <c r="J53" s="226"/>
      <c r="K53" s="23"/>
      <c r="L53" s="231"/>
      <c r="M53" s="187"/>
      <c r="N53" s="15"/>
    </row>
    <row r="54" spans="2:15" ht="12.75" customHeight="1" x14ac:dyDescent="0.2">
      <c r="C54" s="493" t="s">
        <v>946</v>
      </c>
      <c r="D54" s="493"/>
      <c r="E54" s="502">
        <f>SUMIFS(E28:E47,C28:C47,"LI")</f>
        <v>0</v>
      </c>
      <c r="F54" s="502"/>
      <c r="G54" s="494" t="s">
        <v>657</v>
      </c>
      <c r="H54" s="494"/>
      <c r="I54" s="494"/>
      <c r="J54" s="232">
        <f>SUMIFS(E28:E47,C28:C47,"MR")</f>
        <v>0</v>
      </c>
      <c r="K54" s="428" t="s">
        <v>660</v>
      </c>
      <c r="L54" s="428"/>
      <c r="M54" s="499">
        <f>IF(IFERROR(E54/E48,-1.5)=-1.5,0,E54/E48)</f>
        <v>0</v>
      </c>
      <c r="N54" s="499"/>
      <c r="O54" s="233"/>
    </row>
    <row r="55" spans="2:15" ht="12.75" customHeight="1" x14ac:dyDescent="0.2">
      <c r="C55" s="193" t="s">
        <v>948</v>
      </c>
      <c r="J55" s="226"/>
      <c r="K55" s="368"/>
      <c r="L55" s="231"/>
      <c r="M55" s="234"/>
      <c r="N55" s="213"/>
    </row>
    <row r="56" spans="2:15" ht="4.7" customHeight="1" x14ac:dyDescent="0.2">
      <c r="J56" s="226"/>
      <c r="K56" s="368"/>
      <c r="L56" s="231"/>
      <c r="M56" s="234"/>
      <c r="N56" s="213"/>
    </row>
    <row r="57" spans="2:15" ht="12.75" customHeight="1" x14ac:dyDescent="0.2">
      <c r="C57" s="493" t="s">
        <v>661</v>
      </c>
      <c r="D57" s="493"/>
      <c r="E57" s="500">
        <f>SUMIFS(Q28:Q47,C28:C47,"LI")</f>
        <v>0</v>
      </c>
      <c r="F57" s="500"/>
      <c r="G57" s="494" t="s">
        <v>662</v>
      </c>
      <c r="H57" s="494"/>
      <c r="I57" s="494"/>
      <c r="J57" s="235">
        <f>SUMIFS(Q28:Q47,C28:C47,"MR")</f>
        <v>0</v>
      </c>
      <c r="K57" s="428" t="s">
        <v>663</v>
      </c>
      <c r="L57" s="428"/>
      <c r="M57" s="499">
        <f>IF(IFERROR(E57/J52,-1.5)=-1.5,0,E57/J52)</f>
        <v>0</v>
      </c>
      <c r="N57" s="499"/>
      <c r="O57" s="233"/>
    </row>
    <row r="58" spans="2:15" ht="4.7" customHeight="1" x14ac:dyDescent="0.2">
      <c r="J58" s="226"/>
      <c r="K58" s="23"/>
      <c r="L58" s="231"/>
      <c r="M58" s="187"/>
      <c r="N58" s="15"/>
    </row>
    <row r="59" spans="2:15" ht="12.75" customHeight="1" x14ac:dyDescent="0.2">
      <c r="C59" s="493" t="s">
        <v>658</v>
      </c>
      <c r="D59" s="495"/>
      <c r="E59" s="492"/>
      <c r="F59" s="492"/>
      <c r="G59" s="427" t="s">
        <v>659</v>
      </c>
      <c r="H59" s="428"/>
      <c r="I59" s="495"/>
      <c r="J59" s="177"/>
      <c r="K59" s="439" t="s">
        <v>664</v>
      </c>
      <c r="L59" s="438"/>
      <c r="M59" s="490">
        <f>J52+E59+J59</f>
        <v>0</v>
      </c>
      <c r="N59" s="490"/>
      <c r="O59" s="220"/>
    </row>
    <row r="60" spans="2:15" ht="4.7" customHeight="1" thickBot="1" x14ac:dyDescent="0.25">
      <c r="C60" s="180"/>
      <c r="D60" s="180"/>
      <c r="E60" s="180"/>
      <c r="F60" s="180"/>
      <c r="G60" s="180"/>
      <c r="H60" s="180"/>
      <c r="I60" s="180"/>
      <c r="J60" s="180"/>
      <c r="K60" s="180"/>
      <c r="L60" s="180"/>
      <c r="M60" s="180"/>
      <c r="N60" s="180"/>
    </row>
    <row r="61" spans="2:15" ht="12.75" customHeight="1" thickTop="1" x14ac:dyDescent="0.2">
      <c r="B61" s="191"/>
      <c r="C61" s="23" t="str">
        <f>'1'!B80</f>
        <v>For Year: 2026</v>
      </c>
      <c r="N61" s="71"/>
      <c r="O61" s="218"/>
    </row>
    <row r="62" spans="2:15" x14ac:dyDescent="0.2">
      <c r="N62" s="15"/>
      <c r="O62" s="219"/>
    </row>
  </sheetData>
  <sheetProtection algorithmName="SHA-512" hashValue="24EL8oi1Vmz45/eytdynf2j2v9LM1lbmBtnqUx7tV1YUw1Z5RPncxB8GMP9suxmdvhTvQFC1IGA3Mcpgl/tSbg==" saltValue="1FAKb8shnn8WlI0P57p4dA==" spinCount="100000" sheet="1" objects="1" scenarios="1"/>
  <mergeCells count="24">
    <mergeCell ref="G57:I57"/>
    <mergeCell ref="C52:D52"/>
    <mergeCell ref="C59:D59"/>
    <mergeCell ref="G52:I52"/>
    <mergeCell ref="K59:L59"/>
    <mergeCell ref="K57:L57"/>
    <mergeCell ref="K54:L54"/>
    <mergeCell ref="E54:F54"/>
    <mergeCell ref="C1:N1"/>
    <mergeCell ref="E52:F52"/>
    <mergeCell ref="M59:N59"/>
    <mergeCell ref="C16:N20"/>
    <mergeCell ref="E59:F59"/>
    <mergeCell ref="C54:D54"/>
    <mergeCell ref="G54:I54"/>
    <mergeCell ref="G59:I59"/>
    <mergeCell ref="C57:D57"/>
    <mergeCell ref="K52:L52"/>
    <mergeCell ref="M52:N52"/>
    <mergeCell ref="C26:N26"/>
    <mergeCell ref="M54:N54"/>
    <mergeCell ref="M57:N57"/>
    <mergeCell ref="C22:N22"/>
    <mergeCell ref="E57:F57"/>
  </mergeCells>
  <phoneticPr fontId="4" type="noConversion"/>
  <dataValidations count="2">
    <dataValidation type="list" allowBlank="1" showInputMessage="1" showErrorMessage="1" sqref="E49:E51 E53 E58 E55:E56" xr:uid="{00000000-0002-0000-0700-000000000000}">
      <formula1>"0-BR,1-BR,2-BR,3-BR,4-BR"</formula1>
    </dataValidation>
    <dataValidation type="list" allowBlank="1" showInputMessage="1" showErrorMessage="1" sqref="G49:G51 G53 G58 G55:G56" xr:uid="{00000000-0002-0000-0700-000001000000}">
      <formula1>"LIHTC 2016,LIHTC 2017,LIHTC 2018, LIHTC 2019,LIHTC 2020,NON-MET 2016,NON-MET 2017,NON-MET 2018, NON-MET 2019,NON-MET 2020,HOME 2016,HOME 2017,HOME 2018,HOME 2019,HOME 2020"</formula1>
    </dataValidation>
  </dataValidations>
  <hyperlinks>
    <hyperlink ref="C1:M1" r:id="rId1" display="2025 QAP (Qualified Allocation Plan)" xr:uid="{F69F4BBF-C1AA-45DE-A7E4-2213166FFE3A}"/>
    <hyperlink ref="C1" r:id="rId2" display="2024 QAP.pdf" xr:uid="{F980CE54-485E-414E-8477-948C9F5A0CD7}"/>
  </hyperlinks>
  <printOptions horizontalCentered="1"/>
  <pageMargins left="0.25" right="0.25" top="0.75" bottom="0.75" header="0.3" footer="0.3"/>
  <pageSetup scale="78" orientation="portrait" r:id="rId3"/>
  <headerFooter alignWithMargins="0">
    <oddHeader>&amp;C&amp;"Arial,Bold"Low-Income Housing Tax Credit / Tax Exempt Bond Application</oddHeader>
  </headerFooter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700-000005000000}">
          <x14:formula1>
            <xm:f>Tables!$N$3:$N$5</xm:f>
          </x14:formula1>
          <xm:sqref>C28:C47</xm:sqref>
        </x14:dataValidation>
        <x14:dataValidation type="list" allowBlank="1" showInputMessage="1" showErrorMessage="1" xr:uid="{1626D714-AFB8-44C0-85FA-61BD3B698FD1}">
          <x14:formula1>
            <xm:f>Tables!$J$8:$J$12</xm:f>
          </x14:formula1>
          <xm:sqref>D28:D47</xm:sqref>
        </x14:dataValidation>
        <x14:dataValidation type="list" allowBlank="1" showInputMessage="1" showErrorMessage="1" xr:uid="{76A14E57-EAB5-4F8D-BF34-2303D7DD6C45}">
          <x14:formula1>
            <xm:f>Tables!$N$9:$N$15</xm:f>
          </x14:formula1>
          <xm:sqref>M28:M47</xm:sqref>
        </x14:dataValidation>
        <x14:dataValidation type="list" allowBlank="1" xr:uid="{00000000-0002-0000-0700-000004000000}">
          <x14:formula1>
            <xm:f>Tables!$N$19:$N$23</xm:f>
          </x14:formula1>
          <xm:sqref>N28:N47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4245D-3759-417C-AE41-A00C5F919E6A}">
  <dimension ref="B1:S52"/>
  <sheetViews>
    <sheetView showGridLines="0" zoomScaleNormal="100" workbookViewId="0"/>
  </sheetViews>
  <sheetFormatPr defaultColWidth="9" defaultRowHeight="15" x14ac:dyDescent="0.25"/>
  <cols>
    <col min="1" max="1" width="1.7109375" style="267" customWidth="1"/>
    <col min="2" max="2" width="31.140625" style="267" bestFit="1" customWidth="1"/>
    <col min="3" max="3" width="14.7109375" style="267" customWidth="1"/>
    <col min="4" max="4" width="13.28515625" style="267" bestFit="1" customWidth="1"/>
    <col min="5" max="5" width="13.28515625" style="267" customWidth="1"/>
    <col min="6" max="6" width="6.42578125" style="267" bestFit="1" customWidth="1"/>
    <col min="7" max="7" width="6" style="267" bestFit="1" customWidth="1"/>
    <col min="8" max="8" width="16" style="267" bestFit="1" customWidth="1"/>
    <col min="9" max="9" width="18.85546875" style="267" bestFit="1" customWidth="1"/>
    <col min="10" max="10" width="13.85546875" style="267" customWidth="1"/>
    <col min="11" max="11" width="1.7109375" style="267" customWidth="1"/>
    <col min="12" max="16384" width="9" style="267"/>
  </cols>
  <sheetData>
    <row r="1" spans="2:19" s="67" customFormat="1" ht="12.75" customHeight="1" x14ac:dyDescent="0.2">
      <c r="B1" s="487" t="s">
        <v>909</v>
      </c>
      <c r="C1" s="487"/>
      <c r="D1" s="487"/>
      <c r="E1" s="487"/>
      <c r="F1" s="487"/>
      <c r="G1" s="487"/>
      <c r="H1" s="487"/>
      <c r="I1" s="487"/>
      <c r="J1" s="487"/>
      <c r="K1" s="306"/>
      <c r="L1" s="306"/>
      <c r="M1" s="306"/>
      <c r="N1" s="306"/>
      <c r="O1" s="306"/>
      <c r="P1" s="306"/>
      <c r="Q1" s="306"/>
      <c r="R1" s="226"/>
      <c r="S1" s="226"/>
    </row>
    <row r="2" spans="2:19" s="263" customFormat="1" ht="12.75" customHeight="1" x14ac:dyDescent="0.2">
      <c r="B2" s="300">
        <f>'1'!J5</f>
        <v>0</v>
      </c>
      <c r="C2" s="268"/>
      <c r="D2" s="268"/>
      <c r="E2" s="268"/>
      <c r="F2" s="268"/>
      <c r="G2" s="268"/>
      <c r="H2" s="268"/>
      <c r="I2" s="268"/>
      <c r="J2" s="301">
        <f>'1'!Q5</f>
        <v>0</v>
      </c>
      <c r="K2" s="268"/>
      <c r="L2" s="268"/>
      <c r="M2" s="268"/>
      <c r="N2" s="268"/>
      <c r="O2" s="268"/>
      <c r="P2" s="268"/>
      <c r="Q2" s="268"/>
      <c r="R2" s="268"/>
      <c r="S2" s="268"/>
    </row>
    <row r="3" spans="2:19" ht="4.7" customHeight="1" x14ac:dyDescent="0.25"/>
    <row r="4" spans="2:19" ht="15.75" x14ac:dyDescent="0.25">
      <c r="B4" s="302" t="s">
        <v>88</v>
      </c>
      <c r="C4" s="303"/>
      <c r="D4" s="303"/>
      <c r="E4" s="303"/>
      <c r="F4" s="303"/>
      <c r="G4" s="303"/>
      <c r="H4" s="303"/>
      <c r="I4" s="303"/>
      <c r="J4" s="303"/>
    </row>
    <row r="5" spans="2:19" ht="4.7" customHeight="1" x14ac:dyDescent="0.25"/>
    <row r="6" spans="2:19" s="263" customFormat="1" ht="12.75" customHeight="1" x14ac:dyDescent="0.2">
      <c r="B6" s="503" t="s">
        <v>853</v>
      </c>
      <c r="C6" s="503"/>
      <c r="D6" s="503"/>
      <c r="E6" s="503"/>
      <c r="F6" s="503"/>
      <c r="G6" s="503"/>
      <c r="H6" s="503"/>
      <c r="I6" s="503"/>
      <c r="J6" s="503"/>
    </row>
    <row r="7" spans="2:19" ht="4.7" customHeight="1" x14ac:dyDescent="0.25">
      <c r="B7" s="277"/>
      <c r="C7" s="270"/>
      <c r="D7" s="270"/>
      <c r="E7" s="270"/>
      <c r="F7" s="270"/>
      <c r="G7" s="270"/>
      <c r="H7" s="270"/>
      <c r="I7" s="272"/>
      <c r="K7" s="304"/>
      <c r="L7" s="304"/>
      <c r="M7" s="304"/>
      <c r="N7" s="304"/>
      <c r="O7" s="304"/>
      <c r="P7" s="304"/>
      <c r="Q7" s="304"/>
      <c r="R7" s="304"/>
    </row>
    <row r="8" spans="2:19" s="263" customFormat="1" ht="12.75" customHeight="1" x14ac:dyDescent="0.2">
      <c r="B8" s="504" t="s">
        <v>854</v>
      </c>
      <c r="C8" s="504"/>
      <c r="D8" s="504"/>
      <c r="E8" s="504"/>
      <c r="F8" s="504"/>
      <c r="G8" s="504"/>
      <c r="H8" s="504"/>
      <c r="I8" s="504"/>
      <c r="J8" s="504"/>
      <c r="K8" s="261"/>
      <c r="L8" s="261"/>
      <c r="M8" s="305"/>
      <c r="N8" s="261"/>
      <c r="O8" s="261"/>
      <c r="P8" s="261"/>
      <c r="Q8" s="261"/>
      <c r="R8" s="261"/>
    </row>
    <row r="9" spans="2:19" s="263" customFormat="1" ht="12.75" customHeight="1" x14ac:dyDescent="0.2">
      <c r="B9" s="285" t="s">
        <v>855</v>
      </c>
      <c r="C9" s="285" t="s">
        <v>856</v>
      </c>
      <c r="D9" s="285" t="s">
        <v>919</v>
      </c>
      <c r="E9" s="285" t="s">
        <v>857</v>
      </c>
      <c r="F9" s="505" t="s">
        <v>900</v>
      </c>
      <c r="G9" s="506"/>
      <c r="H9" s="506"/>
      <c r="I9" s="506"/>
      <c r="J9" s="507"/>
      <c r="K9" s="261"/>
      <c r="L9" s="261"/>
      <c r="M9" s="261"/>
      <c r="N9" s="261"/>
      <c r="O9" s="261"/>
      <c r="P9" s="261"/>
      <c r="Q9" s="261"/>
      <c r="R9" s="261"/>
    </row>
    <row r="10" spans="2:19" s="263" customFormat="1" ht="12.75" customHeight="1" x14ac:dyDescent="0.2">
      <c r="B10" s="298" t="s">
        <v>744</v>
      </c>
      <c r="C10" s="158"/>
      <c r="D10" s="297" t="s">
        <v>580</v>
      </c>
      <c r="E10" s="157"/>
      <c r="F10" s="508"/>
      <c r="G10" s="509"/>
      <c r="H10" s="509"/>
      <c r="I10" s="509"/>
      <c r="J10" s="510"/>
      <c r="K10" s="261"/>
      <c r="L10" s="261"/>
      <c r="M10" s="261"/>
      <c r="N10" s="261"/>
      <c r="O10" s="261"/>
      <c r="P10" s="261"/>
      <c r="Q10" s="261"/>
      <c r="R10" s="261"/>
    </row>
    <row r="11" spans="2:19" s="263" customFormat="1" ht="12.75" customHeight="1" x14ac:dyDescent="0.2">
      <c r="B11" s="298" t="s">
        <v>745</v>
      </c>
      <c r="C11" s="158"/>
      <c r="D11" s="297" t="s">
        <v>920</v>
      </c>
      <c r="E11" s="157"/>
      <c r="F11" s="508"/>
      <c r="G11" s="509"/>
      <c r="H11" s="509"/>
      <c r="I11" s="509"/>
      <c r="J11" s="510"/>
      <c r="K11" s="261"/>
      <c r="L11" s="261"/>
      <c r="M11" s="261"/>
      <c r="N11" s="261"/>
      <c r="O11" s="261"/>
      <c r="P11" s="261"/>
      <c r="Q11" s="261"/>
      <c r="R11" s="261"/>
    </row>
    <row r="12" spans="2:19" s="263" customFormat="1" ht="12.75" customHeight="1" x14ac:dyDescent="0.2">
      <c r="B12" s="298" t="s">
        <v>921</v>
      </c>
      <c r="C12" s="158"/>
      <c r="D12" s="297" t="s">
        <v>580</v>
      </c>
      <c r="E12" s="157"/>
      <c r="F12" s="513"/>
      <c r="G12" s="514"/>
      <c r="H12" s="514"/>
      <c r="I12" s="514"/>
      <c r="J12" s="515"/>
    </row>
    <row r="13" spans="2:19" s="263" customFormat="1" ht="12.75" customHeight="1" x14ac:dyDescent="0.2">
      <c r="B13" s="299" t="s">
        <v>922</v>
      </c>
      <c r="C13" s="158"/>
      <c r="D13" s="297" t="s">
        <v>920</v>
      </c>
      <c r="E13" s="157"/>
      <c r="F13" s="513"/>
      <c r="G13" s="514"/>
      <c r="H13" s="514"/>
      <c r="I13" s="514"/>
      <c r="J13" s="515"/>
    </row>
    <row r="14" spans="2:19" s="263" customFormat="1" ht="12.75" customHeight="1" x14ac:dyDescent="0.2">
      <c r="B14" s="298" t="s">
        <v>923</v>
      </c>
      <c r="C14" s="158"/>
      <c r="D14" s="297" t="s">
        <v>920</v>
      </c>
      <c r="E14" s="157"/>
      <c r="F14" s="513"/>
      <c r="G14" s="514"/>
      <c r="H14" s="514"/>
      <c r="I14" s="514"/>
      <c r="J14" s="515"/>
    </row>
    <row r="15" spans="2:19" s="263" customFormat="1" ht="12.75" customHeight="1" x14ac:dyDescent="0.2">
      <c r="B15" s="298" t="s">
        <v>924</v>
      </c>
      <c r="C15" s="158"/>
      <c r="D15" s="297" t="s">
        <v>920</v>
      </c>
      <c r="E15" s="157"/>
      <c r="F15" s="513"/>
      <c r="G15" s="514"/>
      <c r="H15" s="514"/>
      <c r="I15" s="514"/>
      <c r="J15" s="515"/>
    </row>
    <row r="16" spans="2:19" s="263" customFormat="1" ht="12.75" customHeight="1" x14ac:dyDescent="0.2">
      <c r="B16" s="298" t="s">
        <v>925</v>
      </c>
      <c r="C16" s="158"/>
      <c r="D16" s="297" t="s">
        <v>920</v>
      </c>
      <c r="E16" s="157"/>
      <c r="F16" s="513"/>
      <c r="G16" s="514"/>
      <c r="H16" s="514"/>
      <c r="I16" s="514"/>
      <c r="J16" s="515"/>
    </row>
    <row r="17" spans="2:11" s="263" customFormat="1" ht="12.75" customHeight="1" x14ac:dyDescent="0.2">
      <c r="B17" s="298" t="s">
        <v>927</v>
      </c>
      <c r="C17" s="158"/>
      <c r="D17" s="292"/>
      <c r="E17" s="293"/>
      <c r="F17" s="294"/>
      <c r="G17" s="272"/>
      <c r="H17" s="295"/>
      <c r="I17" s="296"/>
      <c r="J17" s="296"/>
    </row>
    <row r="18" spans="2:11" s="263" customFormat="1" ht="12.75" customHeight="1" x14ac:dyDescent="0.2">
      <c r="B18" s="298" t="s">
        <v>858</v>
      </c>
      <c r="C18" s="158"/>
      <c r="D18" s="292"/>
      <c r="E18" s="293"/>
      <c r="F18" s="294"/>
      <c r="G18" s="272"/>
      <c r="H18" s="295"/>
      <c r="I18" s="296"/>
      <c r="J18" s="296"/>
    </row>
    <row r="19" spans="2:11" s="263" customFormat="1" ht="12.75" customHeight="1" x14ac:dyDescent="0.2">
      <c r="B19" s="259" t="s">
        <v>868</v>
      </c>
      <c r="C19" s="281">
        <f>SUM(C10:C18)</f>
        <v>0</v>
      </c>
      <c r="D19" s="282"/>
    </row>
    <row r="20" spans="2:11" ht="4.7" customHeight="1" x14ac:dyDescent="0.25"/>
    <row r="21" spans="2:11" s="263" customFormat="1" ht="12.75" customHeight="1" x14ac:dyDescent="0.2">
      <c r="B21" s="512" t="s">
        <v>859</v>
      </c>
      <c r="C21" s="512"/>
      <c r="D21" s="512"/>
      <c r="E21" s="512"/>
      <c r="F21" s="512"/>
      <c r="G21" s="512"/>
      <c r="H21" s="512"/>
      <c r="I21" s="512"/>
      <c r="J21" s="512"/>
    </row>
    <row r="22" spans="2:11" s="263" customFormat="1" ht="12.75" customHeight="1" x14ac:dyDescent="0.2">
      <c r="B22" s="290" t="s">
        <v>860</v>
      </c>
      <c r="C22" s="290" t="s">
        <v>856</v>
      </c>
      <c r="D22" s="290" t="s">
        <v>835</v>
      </c>
      <c r="E22" s="290" t="s">
        <v>92</v>
      </c>
      <c r="F22" s="291" t="s">
        <v>861</v>
      </c>
      <c r="G22" s="290" t="s">
        <v>836</v>
      </c>
      <c r="H22" s="290" t="s">
        <v>862</v>
      </c>
      <c r="I22" s="290" t="s">
        <v>863</v>
      </c>
      <c r="J22" s="290" t="s">
        <v>864</v>
      </c>
    </row>
    <row r="23" spans="2:11" s="263" customFormat="1" ht="12.75" customHeight="1" x14ac:dyDescent="0.2">
      <c r="B23" s="178"/>
      <c r="C23" s="154"/>
      <c r="D23" s="289" t="str">
        <f>IF(F23="","",IF(OR(I23="Forgivable Loan",I23="Grant"),0,ROUND(PMT(E23/12,F23*12,-C23)*12,2)))</f>
        <v/>
      </c>
      <c r="E23" s="156"/>
      <c r="F23" s="178"/>
      <c r="G23" s="178"/>
      <c r="H23" s="148"/>
      <c r="I23" s="148"/>
      <c r="J23" s="288">
        <v>1</v>
      </c>
    </row>
    <row r="24" spans="2:11" s="263" customFormat="1" ht="12.75" customHeight="1" x14ac:dyDescent="0.2">
      <c r="B24" s="153"/>
      <c r="C24" s="154"/>
      <c r="D24" s="289" t="str">
        <f>IF(F24="","",IF(OR(I24="Forgivable Loan",I24="Grant"),0,ROUND(PMT(E24/12,F24*12,-C24)*12,2)))</f>
        <v/>
      </c>
      <c r="E24" s="147"/>
      <c r="F24" s="153"/>
      <c r="G24" s="153"/>
      <c r="H24" s="148"/>
      <c r="I24" s="148"/>
      <c r="J24" s="288">
        <v>2</v>
      </c>
    </row>
    <row r="25" spans="2:11" s="263" customFormat="1" ht="12.75" customHeight="1" x14ac:dyDescent="0.2">
      <c r="B25" s="153"/>
      <c r="C25" s="154"/>
      <c r="D25" s="289" t="str">
        <f>IF(F25="","",IF(OR(I25="Forgivable Loan",I25="Grant"),0,ROUND(PMT(E25/12,F25*12,-C25)*12,2)))</f>
        <v/>
      </c>
      <c r="E25" s="147"/>
      <c r="F25" s="153"/>
      <c r="G25" s="153"/>
      <c r="H25" s="148"/>
      <c r="I25" s="148"/>
      <c r="J25" s="288">
        <v>3</v>
      </c>
    </row>
    <row r="26" spans="2:11" s="263" customFormat="1" ht="12.75" customHeight="1" x14ac:dyDescent="0.2">
      <c r="B26" s="153"/>
      <c r="C26" s="154"/>
      <c r="D26" s="289" t="str">
        <f>IF(F26="","",IF(OR(I26="Forgivable Loan",I26="Grant"),0,ROUND(PMT(E26/12,F26*12,-C26)*12,2)))</f>
        <v/>
      </c>
      <c r="E26" s="147"/>
      <c r="F26" s="153"/>
      <c r="G26" s="153"/>
      <c r="H26" s="148"/>
      <c r="I26" s="148"/>
      <c r="J26" s="288">
        <v>4</v>
      </c>
    </row>
    <row r="27" spans="2:11" s="263" customFormat="1" ht="12.75" customHeight="1" x14ac:dyDescent="0.2">
      <c r="B27" s="259" t="s">
        <v>867</v>
      </c>
      <c r="C27" s="281">
        <f>SUM(C23:C26)</f>
        <v>0</v>
      </c>
      <c r="D27" s="282">
        <f>SUM(D23:D26)</f>
        <v>0</v>
      </c>
    </row>
    <row r="28" spans="2:11" s="263" customFormat="1" ht="12.75" customHeight="1" x14ac:dyDescent="0.2">
      <c r="B28" s="283" t="s">
        <v>865</v>
      </c>
      <c r="C28" s="284">
        <f>C19+C27</f>
        <v>0</v>
      </c>
      <c r="D28" s="511" t="s">
        <v>866</v>
      </c>
      <c r="E28" s="511"/>
      <c r="F28" s="511"/>
      <c r="G28" s="511"/>
      <c r="H28" s="511"/>
      <c r="I28" s="511"/>
      <c r="J28" s="511"/>
    </row>
    <row r="29" spans="2:11" ht="4.7" customHeight="1" x14ac:dyDescent="0.25"/>
    <row r="30" spans="2:11" s="263" customFormat="1" ht="12.75" customHeight="1" x14ac:dyDescent="0.2">
      <c r="B30" s="504" t="s">
        <v>869</v>
      </c>
      <c r="C30" s="504"/>
      <c r="D30" s="504"/>
      <c r="E30" s="504"/>
      <c r="F30" s="504"/>
      <c r="G30" s="504"/>
      <c r="H30" s="504"/>
      <c r="I30" s="504"/>
      <c r="J30" s="504"/>
      <c r="K30" s="271"/>
    </row>
    <row r="31" spans="2:11" s="263" customFormat="1" ht="12.75" customHeight="1" x14ac:dyDescent="0.2">
      <c r="B31" s="285" t="s">
        <v>860</v>
      </c>
      <c r="C31" s="517" t="s">
        <v>856</v>
      </c>
      <c r="D31" s="517"/>
      <c r="E31" s="285" t="s">
        <v>92</v>
      </c>
      <c r="F31" s="286" t="s">
        <v>861</v>
      </c>
      <c r="G31" s="285" t="s">
        <v>836</v>
      </c>
      <c r="H31" s="285" t="s">
        <v>862</v>
      </c>
      <c r="I31" s="517" t="s">
        <v>863</v>
      </c>
      <c r="J31" s="517"/>
      <c r="K31" s="287"/>
    </row>
    <row r="32" spans="2:11" s="263" customFormat="1" ht="12.75" customHeight="1" x14ac:dyDescent="0.2">
      <c r="B32" s="178"/>
      <c r="C32" s="519"/>
      <c r="D32" s="519"/>
      <c r="E32" s="156"/>
      <c r="F32" s="178"/>
      <c r="G32" s="178"/>
      <c r="H32" s="148"/>
      <c r="I32" s="516"/>
      <c r="J32" s="516"/>
      <c r="K32" s="280"/>
    </row>
    <row r="33" spans="2:12" s="263" customFormat="1" ht="12.75" customHeight="1" x14ac:dyDescent="0.2">
      <c r="B33" s="153"/>
      <c r="C33" s="519"/>
      <c r="D33" s="519"/>
      <c r="E33" s="147"/>
      <c r="F33" s="153"/>
      <c r="G33" s="153"/>
      <c r="H33" s="148"/>
      <c r="I33" s="516"/>
      <c r="J33" s="516"/>
      <c r="K33" s="280"/>
    </row>
    <row r="34" spans="2:12" s="263" customFormat="1" ht="12.75" customHeight="1" x14ac:dyDescent="0.2">
      <c r="B34" s="153"/>
      <c r="C34" s="519"/>
      <c r="D34" s="519"/>
      <c r="E34" s="147"/>
      <c r="F34" s="153"/>
      <c r="G34" s="153"/>
      <c r="H34" s="148"/>
      <c r="I34" s="516"/>
      <c r="J34" s="516"/>
      <c r="K34" s="280"/>
      <c r="L34" s="260"/>
    </row>
    <row r="35" spans="2:12" s="263" customFormat="1" ht="12.75" customHeight="1" x14ac:dyDescent="0.2">
      <c r="B35" s="153"/>
      <c r="C35" s="519"/>
      <c r="D35" s="519"/>
      <c r="E35" s="147"/>
      <c r="F35" s="153"/>
      <c r="G35" s="153"/>
      <c r="H35" s="148"/>
      <c r="I35" s="516"/>
      <c r="J35" s="516"/>
      <c r="K35" s="280"/>
      <c r="L35" s="260"/>
    </row>
    <row r="36" spans="2:12" s="263" customFormat="1" ht="12.75" customHeight="1" x14ac:dyDescent="0.2">
      <c r="B36" s="259" t="s">
        <v>870</v>
      </c>
      <c r="C36" s="518">
        <f>SUM(C32:D35)</f>
        <v>0</v>
      </c>
      <c r="D36" s="518"/>
      <c r="E36" s="260"/>
      <c r="F36" s="260"/>
      <c r="G36" s="260"/>
      <c r="H36" s="261"/>
      <c r="I36" s="261"/>
      <c r="J36" s="262"/>
      <c r="K36" s="262"/>
    </row>
    <row r="37" spans="2:12" ht="4.7" customHeight="1" thickBot="1" x14ac:dyDescent="0.3">
      <c r="B37" s="264"/>
      <c r="C37" s="264"/>
      <c r="D37" s="264"/>
      <c r="E37" s="264"/>
      <c r="F37" s="265"/>
      <c r="G37" s="266"/>
      <c r="H37" s="266"/>
      <c r="I37" s="264"/>
      <c r="J37" s="266"/>
    </row>
    <row r="38" spans="2:12" s="263" customFormat="1" ht="12.75" customHeight="1" thickTop="1" x14ac:dyDescent="0.2">
      <c r="B38" s="268" t="str">
        <f>'1'!B80</f>
        <v>For Year: 2026</v>
      </c>
      <c r="J38" s="269"/>
    </row>
    <row r="40" spans="2:12" x14ac:dyDescent="0.25">
      <c r="B40" s="270"/>
      <c r="C40" s="270"/>
      <c r="D40" s="270"/>
      <c r="E40" s="270"/>
      <c r="F40" s="270"/>
      <c r="G40" s="270"/>
      <c r="H40" s="270"/>
      <c r="I40" s="270"/>
      <c r="J40" s="270"/>
    </row>
    <row r="41" spans="2:12" x14ac:dyDescent="0.25">
      <c r="B41" s="270"/>
      <c r="C41" s="270"/>
      <c r="D41" s="270"/>
      <c r="E41" s="270"/>
      <c r="F41" s="270"/>
      <c r="G41" s="270"/>
      <c r="H41" s="270"/>
      <c r="I41" s="270"/>
      <c r="J41" s="270"/>
    </row>
    <row r="42" spans="2:12" x14ac:dyDescent="0.25">
      <c r="B42" s="271"/>
      <c r="C42" s="270"/>
      <c r="D42" s="270"/>
      <c r="E42" s="270"/>
      <c r="F42" s="270"/>
      <c r="G42" s="270"/>
      <c r="H42" s="270"/>
      <c r="I42" s="270"/>
      <c r="J42" s="270"/>
    </row>
    <row r="43" spans="2:12" x14ac:dyDescent="0.25">
      <c r="B43" s="270"/>
      <c r="C43" s="270"/>
      <c r="D43" s="270"/>
      <c r="E43" s="270"/>
      <c r="F43" s="270"/>
      <c r="G43" s="270"/>
      <c r="H43" s="270"/>
      <c r="I43" s="270"/>
      <c r="J43" s="270"/>
    </row>
    <row r="44" spans="2:12" x14ac:dyDescent="0.25">
      <c r="B44" s="272"/>
      <c r="C44" s="270"/>
      <c r="D44" s="270"/>
      <c r="E44" s="273"/>
      <c r="F44" s="273"/>
      <c r="G44" s="273"/>
      <c r="H44" s="273"/>
      <c r="I44" s="272"/>
      <c r="J44" s="272"/>
    </row>
    <row r="45" spans="2:12" x14ac:dyDescent="0.25">
      <c r="B45" s="270"/>
      <c r="C45" s="270"/>
      <c r="D45" s="270"/>
      <c r="E45" s="270"/>
      <c r="F45" s="270"/>
      <c r="G45" s="270"/>
      <c r="H45" s="270"/>
      <c r="I45" s="270"/>
      <c r="J45" s="270"/>
    </row>
    <row r="46" spans="2:12" x14ac:dyDescent="0.25">
      <c r="B46" s="272"/>
      <c r="C46" s="270"/>
      <c r="D46" s="270"/>
      <c r="E46" s="270"/>
      <c r="F46" s="274"/>
      <c r="G46" s="274"/>
      <c r="H46" s="275"/>
      <c r="I46" s="274"/>
      <c r="J46" s="272"/>
    </row>
    <row r="47" spans="2:12" x14ac:dyDescent="0.25">
      <c r="B47" s="270"/>
      <c r="C47" s="270"/>
      <c r="D47" s="270"/>
      <c r="E47" s="270"/>
      <c r="F47" s="270"/>
      <c r="G47" s="270"/>
      <c r="H47" s="270"/>
      <c r="I47" s="270"/>
      <c r="J47" s="270"/>
    </row>
    <row r="48" spans="2:12" x14ac:dyDescent="0.25">
      <c r="B48" s="272"/>
      <c r="C48" s="270"/>
      <c r="D48" s="270"/>
      <c r="E48" s="270"/>
      <c r="F48" s="270"/>
      <c r="G48" s="274"/>
      <c r="H48" s="274"/>
      <c r="I48" s="270"/>
      <c r="J48" s="272"/>
    </row>
    <row r="49" spans="2:10" x14ac:dyDescent="0.25">
      <c r="B49" s="270"/>
      <c r="C49" s="270"/>
      <c r="D49" s="270"/>
      <c r="E49" s="270"/>
      <c r="F49" s="260"/>
      <c r="G49" s="260"/>
      <c r="H49" s="260"/>
      <c r="I49" s="270"/>
      <c r="J49" s="262"/>
    </row>
    <row r="50" spans="2:10" x14ac:dyDescent="0.25">
      <c r="B50" s="276"/>
      <c r="C50" s="270"/>
      <c r="D50" s="270"/>
      <c r="E50" s="270"/>
      <c r="F50" s="277"/>
      <c r="G50" s="270"/>
      <c r="H50" s="260"/>
      <c r="I50" s="260"/>
      <c r="J50" s="260"/>
    </row>
    <row r="51" spans="2:10" x14ac:dyDescent="0.25">
      <c r="B51" s="270"/>
      <c r="C51" s="270"/>
      <c r="D51" s="270"/>
      <c r="E51" s="260"/>
      <c r="F51" s="260"/>
      <c r="G51" s="260"/>
      <c r="H51" s="260"/>
      <c r="I51" s="260"/>
      <c r="J51" s="260"/>
    </row>
    <row r="52" spans="2:10" x14ac:dyDescent="0.25">
      <c r="B52" s="270"/>
      <c r="C52" s="270"/>
      <c r="D52" s="270"/>
      <c r="E52" s="270"/>
      <c r="F52" s="278"/>
      <c r="G52" s="279"/>
      <c r="H52" s="279"/>
      <c r="I52" s="270"/>
      <c r="J52" s="262"/>
    </row>
  </sheetData>
  <sheetProtection algorithmName="SHA-512" hashValue="u80IuoI/biFZV50HI+89CQc/2Ubi/d8791c3/hVixQRKUF8yEQH+1WMKDi+ODjtqFc19vejEQVSG4C2idKRDHg==" saltValue="iZ6RKRBHYBj61McYJ0p22A==" spinCount="100000" sheet="1" objects="1" scenarios="1"/>
  <mergeCells count="25">
    <mergeCell ref="I32:J32"/>
    <mergeCell ref="I31:J31"/>
    <mergeCell ref="B30:J30"/>
    <mergeCell ref="C36:D36"/>
    <mergeCell ref="C35:D35"/>
    <mergeCell ref="C34:D34"/>
    <mergeCell ref="C33:D33"/>
    <mergeCell ref="C32:D32"/>
    <mergeCell ref="C31:D31"/>
    <mergeCell ref="I33:J33"/>
    <mergeCell ref="I34:J34"/>
    <mergeCell ref="I35:J35"/>
    <mergeCell ref="F11:J11"/>
    <mergeCell ref="D28:J28"/>
    <mergeCell ref="B21:J21"/>
    <mergeCell ref="F12:J12"/>
    <mergeCell ref="F13:J13"/>
    <mergeCell ref="F14:J14"/>
    <mergeCell ref="F15:J15"/>
    <mergeCell ref="F16:J16"/>
    <mergeCell ref="B1:J1"/>
    <mergeCell ref="B6:J6"/>
    <mergeCell ref="B8:J8"/>
    <mergeCell ref="F9:J9"/>
    <mergeCell ref="F10:J10"/>
  </mergeCells>
  <dataValidations count="4">
    <dataValidation type="list" allowBlank="1" showInputMessage="1" showErrorMessage="1" sqref="H23:H26" xr:uid="{7C8D13EA-ED38-4B83-AE20-B644AD845A4E}">
      <formula1>"Conventional, Federal, Local Government, Other, State Government"</formula1>
    </dataValidation>
    <dataValidation type="list" allowBlank="1" showInputMessage="1" showErrorMessage="1" sqref="I23:I26" xr:uid="{A300C2FE-C4FB-48B8-8E39-B26FF5B3C332}">
      <formula1>"Permanent Financing, Forgivable Loan, Grant"</formula1>
    </dataValidation>
    <dataValidation type="list" allowBlank="1" showInputMessage="1" showErrorMessage="1" sqref="H32:H35" xr:uid="{B60D386D-5FC3-404D-B1C4-55C6FE3F1336}">
      <formula1>"Conventional, Other"</formula1>
    </dataValidation>
    <dataValidation type="list" allowBlank="1" showInputMessage="1" showErrorMessage="1" sqref="I32:J35" xr:uid="{06B7EA46-F675-4408-8837-40C754F840C4}">
      <formula1>"Bridge Financing, Construction Financing"</formula1>
    </dataValidation>
  </dataValidations>
  <hyperlinks>
    <hyperlink ref="B1" r:id="rId1" display="2024 QAP.pdf" xr:uid="{C87E6836-A314-4E38-B82B-31E462234AD4}"/>
  </hyperlinks>
  <pageMargins left="0.7" right="0.7" top="0.75" bottom="0.75" header="0.3" footer="0.3"/>
  <pageSetup scale="71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83B22-7480-44D4-89E7-8D9AACB4D952}">
  <sheetPr>
    <pageSetUpPr fitToPage="1"/>
  </sheetPr>
  <dimension ref="B1:U134"/>
  <sheetViews>
    <sheetView showGridLines="0" zoomScaleNormal="100" workbookViewId="0"/>
  </sheetViews>
  <sheetFormatPr defaultColWidth="9" defaultRowHeight="12.75" x14ac:dyDescent="0.2"/>
  <cols>
    <col min="1" max="1" width="1.7109375" style="272" customWidth="1"/>
    <col min="2" max="2" width="4.7109375" style="272" customWidth="1"/>
    <col min="3" max="3" width="40.7109375" style="272" customWidth="1"/>
    <col min="4" max="6" width="20.7109375" style="272" customWidth="1"/>
    <col min="7" max="7" width="1.7109375" style="272" customWidth="1"/>
    <col min="8" max="8" width="19.42578125" style="272" customWidth="1"/>
    <col min="9" max="9" width="16.7109375" style="272" customWidth="1"/>
    <col min="10" max="10" width="3" style="272" bestFit="1" customWidth="1"/>
    <col min="11" max="11" width="1.7109375" style="272" customWidth="1"/>
    <col min="12" max="16384" width="9" style="272"/>
  </cols>
  <sheetData>
    <row r="1" spans="2:17" s="181" customFormat="1" x14ac:dyDescent="0.2">
      <c r="C1" s="487" t="s">
        <v>909</v>
      </c>
      <c r="D1" s="487"/>
      <c r="E1" s="487"/>
      <c r="F1" s="487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</row>
    <row r="2" spans="2:17" x14ac:dyDescent="0.2">
      <c r="C2" s="348">
        <f>'1'!J5</f>
        <v>0</v>
      </c>
      <c r="F2" s="349">
        <f>'1'!Q5</f>
        <v>0</v>
      </c>
    </row>
    <row r="3" spans="2:17" ht="4.7" customHeight="1" x14ac:dyDescent="0.2"/>
    <row r="4" spans="2:17" ht="15.75" x14ac:dyDescent="0.25">
      <c r="B4" s="307"/>
      <c r="C4" s="350" t="s">
        <v>125</v>
      </c>
      <c r="D4" s="351"/>
      <c r="E4" s="351"/>
      <c r="F4" s="351"/>
    </row>
    <row r="5" spans="2:17" ht="25.5" x14ac:dyDescent="0.25">
      <c r="B5" s="307"/>
      <c r="C5" s="352"/>
      <c r="D5" s="353" t="s">
        <v>443</v>
      </c>
      <c r="E5" s="354" t="s">
        <v>852</v>
      </c>
      <c r="F5" s="354" t="s">
        <v>899</v>
      </c>
      <c r="H5" s="355" t="s">
        <v>847</v>
      </c>
      <c r="I5" s="356" t="s">
        <v>168</v>
      </c>
    </row>
    <row r="6" spans="2:17" ht="12.75" customHeight="1" x14ac:dyDescent="0.2">
      <c r="B6" s="307"/>
      <c r="C6" s="325" t="s">
        <v>8</v>
      </c>
      <c r="D6" s="357"/>
      <c r="E6" s="358"/>
      <c r="F6" s="359"/>
    </row>
    <row r="7" spans="2:17" ht="12.75" customHeight="1" x14ac:dyDescent="0.2">
      <c r="B7" s="322">
        <v>1</v>
      </c>
      <c r="C7" s="323" t="s">
        <v>222</v>
      </c>
      <c r="D7" s="174">
        <v>0</v>
      </c>
      <c r="E7" s="334"/>
      <c r="F7" s="335"/>
    </row>
    <row r="8" spans="2:17" ht="12.75" customHeight="1" x14ac:dyDescent="0.2">
      <c r="B8" s="322">
        <f>B7+1</f>
        <v>2</v>
      </c>
      <c r="C8" s="323" t="s">
        <v>403</v>
      </c>
      <c r="D8" s="174">
        <v>0</v>
      </c>
      <c r="E8" s="174">
        <v>0</v>
      </c>
      <c r="F8" s="333"/>
    </row>
    <row r="9" spans="2:17" ht="12.75" customHeight="1" x14ac:dyDescent="0.2">
      <c r="B9" s="322">
        <f>B8+1</f>
        <v>3</v>
      </c>
      <c r="C9" s="169" t="s">
        <v>845</v>
      </c>
      <c r="D9" s="174">
        <v>0</v>
      </c>
      <c r="E9" s="174">
        <v>0</v>
      </c>
      <c r="F9" s="174">
        <v>0</v>
      </c>
    </row>
    <row r="10" spans="2:17" ht="12.75" customHeight="1" x14ac:dyDescent="0.2">
      <c r="B10" s="322"/>
      <c r="C10" s="323"/>
      <c r="D10" s="345">
        <f>SUM(D7:D9)</f>
        <v>0</v>
      </c>
      <c r="E10" s="345">
        <f>SUM(E8:E9)</f>
        <v>0</v>
      </c>
      <c r="F10" s="345">
        <f>SUM(F9)</f>
        <v>0</v>
      </c>
    </row>
    <row r="11" spans="2:17" ht="12.75" customHeight="1" x14ac:dyDescent="0.2">
      <c r="B11" s="307"/>
      <c r="C11" s="325" t="s">
        <v>124</v>
      </c>
      <c r="D11" s="326"/>
      <c r="E11" s="346"/>
      <c r="F11" s="347"/>
    </row>
    <row r="12" spans="2:17" ht="12.75" customHeight="1" x14ac:dyDescent="0.2">
      <c r="B12" s="322">
        <f>B9+1</f>
        <v>4</v>
      </c>
      <c r="C12" s="323" t="s">
        <v>405</v>
      </c>
      <c r="D12" s="174">
        <v>0</v>
      </c>
      <c r="E12" s="174">
        <v>0</v>
      </c>
      <c r="F12" s="174">
        <v>0</v>
      </c>
    </row>
    <row r="13" spans="2:17" ht="12.75" customHeight="1" x14ac:dyDescent="0.2">
      <c r="B13" s="322">
        <f>B12+1</f>
        <v>5</v>
      </c>
      <c r="C13" s="323" t="s">
        <v>838</v>
      </c>
      <c r="D13" s="174">
        <v>0</v>
      </c>
      <c r="E13" s="174">
        <v>0</v>
      </c>
      <c r="F13" s="174">
        <v>0</v>
      </c>
    </row>
    <row r="14" spans="2:17" ht="12.75" customHeight="1" x14ac:dyDescent="0.2">
      <c r="B14" s="322">
        <f>B13+1</f>
        <v>6</v>
      </c>
      <c r="C14" s="323" t="s">
        <v>223</v>
      </c>
      <c r="D14" s="174">
        <v>0</v>
      </c>
      <c r="E14" s="174">
        <v>0</v>
      </c>
      <c r="F14" s="174">
        <v>0</v>
      </c>
    </row>
    <row r="15" spans="2:17" ht="12.75" customHeight="1" x14ac:dyDescent="0.2">
      <c r="B15" s="322">
        <f>B14+1</f>
        <v>7</v>
      </c>
      <c r="C15" s="323" t="s">
        <v>490</v>
      </c>
      <c r="D15" s="174">
        <v>0</v>
      </c>
      <c r="E15" s="174">
        <v>0</v>
      </c>
      <c r="F15" s="174">
        <v>0</v>
      </c>
    </row>
    <row r="16" spans="2:17" ht="12.75" customHeight="1" x14ac:dyDescent="0.25">
      <c r="B16" s="307"/>
      <c r="C16" s="323"/>
      <c r="D16" s="309">
        <f>SUM(D12:D15)</f>
        <v>0</v>
      </c>
      <c r="E16" s="309">
        <f t="shared" ref="E16:F16" si="0">SUM(E12:E15)</f>
        <v>0</v>
      </c>
      <c r="F16" s="309">
        <f t="shared" si="0"/>
        <v>0</v>
      </c>
      <c r="H16" s="339">
        <f>'Const Cost Addm'!D10</f>
        <v>0</v>
      </c>
      <c r="I16" s="338">
        <f>D16-H16</f>
        <v>0</v>
      </c>
      <c r="J16" s="272" t="str">
        <f>IF(I16=0,"ok","error, does not reconcile to the construction cost addendum")</f>
        <v>ok</v>
      </c>
    </row>
    <row r="17" spans="2:21" ht="12.75" customHeight="1" x14ac:dyDescent="0.2">
      <c r="B17" s="307"/>
      <c r="C17" s="325" t="s">
        <v>126</v>
      </c>
      <c r="D17" s="326"/>
      <c r="E17" s="326"/>
      <c r="F17" s="329"/>
    </row>
    <row r="18" spans="2:21" ht="12.75" customHeight="1" x14ac:dyDescent="0.2">
      <c r="B18" s="322">
        <f>B15+1</f>
        <v>8</v>
      </c>
      <c r="C18" s="323" t="s">
        <v>7</v>
      </c>
      <c r="D18" s="331">
        <f>IF(OR('1'!$E$10="X",'1'!$E$14="X"),SUM('Const Cost Addm'!$D$11:$D$30),0)</f>
        <v>0</v>
      </c>
      <c r="E18" s="174">
        <v>0</v>
      </c>
      <c r="F18" s="174">
        <v>0</v>
      </c>
      <c r="H18" s="341"/>
    </row>
    <row r="19" spans="2:21" ht="12.75" customHeight="1" x14ac:dyDescent="0.2">
      <c r="B19" s="322">
        <f t="shared" ref="B19:B26" si="1">B18+1</f>
        <v>9</v>
      </c>
      <c r="C19" s="323" t="s">
        <v>9</v>
      </c>
      <c r="D19" s="331">
        <f>IF('1'!E12="X",SUM('Const Cost Addm'!$D$11:$D$30),0)</f>
        <v>0</v>
      </c>
      <c r="E19" s="174">
        <v>0</v>
      </c>
      <c r="F19" s="174">
        <v>0</v>
      </c>
      <c r="H19" s="319"/>
      <c r="I19" s="310"/>
    </row>
    <row r="20" spans="2:21" ht="12.75" customHeight="1" x14ac:dyDescent="0.2">
      <c r="B20" s="322">
        <f t="shared" si="1"/>
        <v>10</v>
      </c>
      <c r="C20" s="323" t="s">
        <v>491</v>
      </c>
      <c r="D20" s="174">
        <v>0</v>
      </c>
      <c r="E20" s="174">
        <v>0</v>
      </c>
      <c r="F20" s="174">
        <v>0</v>
      </c>
      <c r="H20" s="342"/>
      <c r="I20" s="310"/>
    </row>
    <row r="21" spans="2:21" ht="12.75" customHeight="1" x14ac:dyDescent="0.2">
      <c r="B21" s="322">
        <f t="shared" si="1"/>
        <v>11</v>
      </c>
      <c r="C21" s="323" t="s">
        <v>895</v>
      </c>
      <c r="D21" s="174">
        <v>0</v>
      </c>
      <c r="E21" s="174">
        <v>0</v>
      </c>
      <c r="F21" s="174">
        <v>0</v>
      </c>
      <c r="H21" s="342"/>
      <c r="I21" s="310"/>
    </row>
    <row r="22" spans="2:21" ht="12.75" customHeight="1" x14ac:dyDescent="0.2">
      <c r="B22" s="322">
        <f t="shared" si="1"/>
        <v>12</v>
      </c>
      <c r="C22" s="344" t="s">
        <v>844</v>
      </c>
      <c r="D22" s="331">
        <f>'Const Cost Addm'!D31</f>
        <v>0</v>
      </c>
      <c r="E22" s="174">
        <v>0</v>
      </c>
      <c r="F22" s="174">
        <v>0</v>
      </c>
    </row>
    <row r="23" spans="2:21" ht="12.75" customHeight="1" x14ac:dyDescent="0.2">
      <c r="B23" s="322">
        <f t="shared" si="1"/>
        <v>13</v>
      </c>
      <c r="C23" s="323" t="s">
        <v>190</v>
      </c>
      <c r="D23" s="174">
        <v>0</v>
      </c>
      <c r="E23" s="174">
        <v>0</v>
      </c>
      <c r="F23" s="174">
        <v>0</v>
      </c>
      <c r="H23" s="319"/>
    </row>
    <row r="24" spans="2:21" ht="12.75" customHeight="1" x14ac:dyDescent="0.2">
      <c r="B24" s="322">
        <f t="shared" si="1"/>
        <v>14</v>
      </c>
      <c r="C24" s="323" t="s">
        <v>837</v>
      </c>
      <c r="D24" s="174">
        <v>0</v>
      </c>
      <c r="E24" s="174">
        <v>0</v>
      </c>
      <c r="F24" s="174">
        <v>0</v>
      </c>
    </row>
    <row r="25" spans="2:21" ht="12.75" customHeight="1" x14ac:dyDescent="0.2">
      <c r="B25" s="322">
        <f t="shared" si="1"/>
        <v>15</v>
      </c>
      <c r="C25" s="323" t="s">
        <v>406</v>
      </c>
      <c r="D25" s="174">
        <v>0</v>
      </c>
      <c r="E25" s="174">
        <v>0</v>
      </c>
      <c r="F25" s="174">
        <v>0</v>
      </c>
      <c r="U25" s="343"/>
    </row>
    <row r="26" spans="2:21" ht="12.75" customHeight="1" x14ac:dyDescent="0.2">
      <c r="B26" s="322">
        <f t="shared" si="1"/>
        <v>16</v>
      </c>
      <c r="C26" s="323" t="s">
        <v>407</v>
      </c>
      <c r="D26" s="174">
        <v>0</v>
      </c>
      <c r="E26" s="174">
        <v>0</v>
      </c>
      <c r="F26" s="174">
        <v>0</v>
      </c>
    </row>
    <row r="27" spans="2:21" ht="12.75" customHeight="1" x14ac:dyDescent="0.25">
      <c r="B27" s="307"/>
      <c r="C27" s="323"/>
      <c r="D27" s="309">
        <f>SUM(D18:D26)</f>
        <v>0</v>
      </c>
      <c r="E27" s="309">
        <f>SUM(E18:E26)</f>
        <v>0</v>
      </c>
      <c r="F27" s="309">
        <f>SUM(F18:F26)</f>
        <v>0</v>
      </c>
      <c r="H27" s="339">
        <f>'Const Cost Addm'!D40</f>
        <v>0</v>
      </c>
      <c r="I27" s="338">
        <f>D27-H27</f>
        <v>0</v>
      </c>
    </row>
    <row r="28" spans="2:21" ht="12.75" customHeight="1" x14ac:dyDescent="0.2">
      <c r="B28" s="307"/>
      <c r="C28" s="325" t="s">
        <v>500</v>
      </c>
      <c r="D28" s="326"/>
      <c r="E28" s="326"/>
      <c r="F28" s="329"/>
      <c r="H28" s="336" t="str">
        <f>IF(D20&gt;0, C20,"")</f>
        <v/>
      </c>
      <c r="I28" s="340" t="str">
        <f>IF($I$27&gt;0,D20*-1,"")</f>
        <v/>
      </c>
    </row>
    <row r="29" spans="2:21" ht="12.75" customHeight="1" thickBot="1" x14ac:dyDescent="0.25">
      <c r="B29" s="322">
        <f>B26+1</f>
        <v>17</v>
      </c>
      <c r="C29" s="323" t="s">
        <v>492</v>
      </c>
      <c r="D29" s="174">
        <v>0</v>
      </c>
      <c r="E29" s="174">
        <v>0</v>
      </c>
      <c r="F29" s="174">
        <v>0</v>
      </c>
      <c r="H29" s="336" t="str">
        <f>IF(D21&gt;0, "Other Hard Costs","")</f>
        <v/>
      </c>
      <c r="I29" s="337" t="str">
        <f>IF($I$27&gt;0,D21*-1,"")</f>
        <v/>
      </c>
    </row>
    <row r="30" spans="2:21" ht="12.75" customHeight="1" thickTop="1" x14ac:dyDescent="0.2">
      <c r="B30" s="322">
        <f t="shared" ref="B30:B37" si="2">B29+1</f>
        <v>18</v>
      </c>
      <c r="C30" s="323" t="s">
        <v>493</v>
      </c>
      <c r="D30" s="174">
        <v>0</v>
      </c>
      <c r="E30" s="174">
        <v>0</v>
      </c>
      <c r="F30" s="174">
        <v>0</v>
      </c>
      <c r="I30" s="338">
        <f>IF(J27="ok","",SUM(I27:I29))</f>
        <v>0</v>
      </c>
      <c r="J30" s="272" t="str">
        <f>IF(I30=0,"ok","error, does not reconcile to the construction cost addendum")</f>
        <v>ok</v>
      </c>
    </row>
    <row r="31" spans="2:21" ht="12.75" customHeight="1" x14ac:dyDescent="0.2">
      <c r="B31" s="322">
        <f t="shared" si="2"/>
        <v>19</v>
      </c>
      <c r="C31" s="323" t="s">
        <v>494</v>
      </c>
      <c r="D31" s="174">
        <v>0</v>
      </c>
      <c r="E31" s="174">
        <v>0</v>
      </c>
      <c r="F31" s="174">
        <v>0</v>
      </c>
    </row>
    <row r="32" spans="2:21" ht="12.75" customHeight="1" x14ac:dyDescent="0.2">
      <c r="B32" s="322">
        <f t="shared" si="2"/>
        <v>20</v>
      </c>
      <c r="C32" s="323" t="s">
        <v>495</v>
      </c>
      <c r="D32" s="174">
        <v>0</v>
      </c>
      <c r="E32" s="174">
        <v>0</v>
      </c>
      <c r="F32" s="174">
        <v>0</v>
      </c>
    </row>
    <row r="33" spans="2:6" ht="12.75" customHeight="1" x14ac:dyDescent="0.2">
      <c r="B33" s="322">
        <f t="shared" si="2"/>
        <v>21</v>
      </c>
      <c r="C33" s="323" t="s">
        <v>496</v>
      </c>
      <c r="D33" s="174">
        <v>0</v>
      </c>
      <c r="E33" s="174">
        <v>0</v>
      </c>
      <c r="F33" s="174">
        <v>0</v>
      </c>
    </row>
    <row r="34" spans="2:6" ht="12.75" customHeight="1" x14ac:dyDescent="0.2">
      <c r="B34" s="322">
        <f t="shared" si="2"/>
        <v>22</v>
      </c>
      <c r="C34" s="323" t="s">
        <v>497</v>
      </c>
      <c r="D34" s="174">
        <v>0</v>
      </c>
      <c r="E34" s="174">
        <v>0</v>
      </c>
      <c r="F34" s="174">
        <v>0</v>
      </c>
    </row>
    <row r="35" spans="2:6" ht="12.75" customHeight="1" x14ac:dyDescent="0.2">
      <c r="B35" s="322">
        <f t="shared" si="2"/>
        <v>23</v>
      </c>
      <c r="C35" s="323" t="s">
        <v>498</v>
      </c>
      <c r="D35" s="174">
        <v>0</v>
      </c>
      <c r="E35" s="174">
        <v>0</v>
      </c>
      <c r="F35" s="174">
        <v>0</v>
      </c>
    </row>
    <row r="36" spans="2:6" ht="12.75" customHeight="1" x14ac:dyDescent="0.2">
      <c r="B36" s="322">
        <f t="shared" si="2"/>
        <v>24</v>
      </c>
      <c r="C36" s="323" t="s">
        <v>499</v>
      </c>
      <c r="D36" s="174">
        <v>0</v>
      </c>
      <c r="E36" s="174">
        <v>0</v>
      </c>
      <c r="F36" s="174">
        <v>0</v>
      </c>
    </row>
    <row r="37" spans="2:6" ht="12.75" customHeight="1" x14ac:dyDescent="0.2">
      <c r="B37" s="322">
        <f t="shared" si="2"/>
        <v>25</v>
      </c>
      <c r="C37" s="169" t="s">
        <v>845</v>
      </c>
      <c r="D37" s="174">
        <v>0</v>
      </c>
      <c r="E37" s="174">
        <v>0</v>
      </c>
      <c r="F37" s="174">
        <v>0</v>
      </c>
    </row>
    <row r="38" spans="2:6" ht="12.75" customHeight="1" x14ac:dyDescent="0.2">
      <c r="B38" s="307"/>
      <c r="C38" s="323"/>
      <c r="D38" s="309">
        <f>SUM(D29:D37)</f>
        <v>0</v>
      </c>
      <c r="E38" s="309">
        <f t="shared" ref="E38:F38" si="3">SUM(E29:E37)</f>
        <v>0</v>
      </c>
      <c r="F38" s="309">
        <f t="shared" si="3"/>
        <v>0</v>
      </c>
    </row>
    <row r="39" spans="2:6" ht="12.75" customHeight="1" x14ac:dyDescent="0.2">
      <c r="B39" s="307"/>
      <c r="C39" s="325" t="s">
        <v>117</v>
      </c>
      <c r="D39" s="326"/>
      <c r="E39" s="326"/>
      <c r="F39" s="329"/>
    </row>
    <row r="40" spans="2:6" ht="12.75" customHeight="1" x14ac:dyDescent="0.2">
      <c r="B40" s="322">
        <f>B37+1</f>
        <v>26</v>
      </c>
      <c r="C40" s="323" t="s">
        <v>501</v>
      </c>
      <c r="D40" s="174">
        <v>0</v>
      </c>
      <c r="E40" s="174">
        <v>0</v>
      </c>
      <c r="F40" s="174">
        <v>0</v>
      </c>
    </row>
    <row r="41" spans="2:6" ht="12.75" customHeight="1" x14ac:dyDescent="0.2">
      <c r="B41" s="322">
        <f t="shared" ref="B41:B46" si="4">B40+1</f>
        <v>27</v>
      </c>
      <c r="C41" s="323" t="s">
        <v>502</v>
      </c>
      <c r="D41" s="174">
        <v>0</v>
      </c>
      <c r="E41" s="174">
        <v>0</v>
      </c>
      <c r="F41" s="174">
        <v>0</v>
      </c>
    </row>
    <row r="42" spans="2:6" ht="12.75" customHeight="1" x14ac:dyDescent="0.2">
      <c r="B42" s="322">
        <f t="shared" si="4"/>
        <v>28</v>
      </c>
      <c r="C42" s="323" t="s">
        <v>503</v>
      </c>
      <c r="D42" s="174">
        <v>0</v>
      </c>
      <c r="E42" s="174">
        <v>0</v>
      </c>
      <c r="F42" s="174">
        <v>0</v>
      </c>
    </row>
    <row r="43" spans="2:6" ht="12.75" customHeight="1" x14ac:dyDescent="0.2">
      <c r="B43" s="322">
        <f t="shared" si="4"/>
        <v>29</v>
      </c>
      <c r="C43" s="323" t="s">
        <v>504</v>
      </c>
      <c r="D43" s="174">
        <v>0</v>
      </c>
      <c r="E43" s="174">
        <v>0</v>
      </c>
      <c r="F43" s="174">
        <v>0</v>
      </c>
    </row>
    <row r="44" spans="2:6" ht="12.75" customHeight="1" x14ac:dyDescent="0.2">
      <c r="B44" s="322">
        <f t="shared" si="4"/>
        <v>30</v>
      </c>
      <c r="C44" s="323" t="s">
        <v>872</v>
      </c>
      <c r="D44" s="174">
        <v>0</v>
      </c>
      <c r="E44" s="174">
        <v>0</v>
      </c>
      <c r="F44" s="174">
        <v>0</v>
      </c>
    </row>
    <row r="45" spans="2:6" ht="12.75" customHeight="1" x14ac:dyDescent="0.2">
      <c r="B45" s="322">
        <f t="shared" si="4"/>
        <v>31</v>
      </c>
      <c r="C45" s="323" t="s">
        <v>506</v>
      </c>
      <c r="D45" s="174">
        <v>0</v>
      </c>
      <c r="E45" s="174">
        <v>0</v>
      </c>
      <c r="F45" s="174">
        <v>0</v>
      </c>
    </row>
    <row r="46" spans="2:6" ht="12.75" customHeight="1" x14ac:dyDescent="0.2">
      <c r="B46" s="322">
        <f t="shared" si="4"/>
        <v>32</v>
      </c>
      <c r="C46" s="169" t="s">
        <v>845</v>
      </c>
      <c r="D46" s="174">
        <v>0</v>
      </c>
      <c r="E46" s="174">
        <v>0</v>
      </c>
      <c r="F46" s="174">
        <v>0</v>
      </c>
    </row>
    <row r="47" spans="2:6" ht="12.75" customHeight="1" x14ac:dyDescent="0.2">
      <c r="B47" s="322"/>
      <c r="C47" s="323"/>
      <c r="D47" s="309">
        <f>SUM(D40:D46)</f>
        <v>0</v>
      </c>
      <c r="E47" s="309">
        <f t="shared" ref="E47:F47" si="5">SUM(E40:E46)</f>
        <v>0</v>
      </c>
      <c r="F47" s="309">
        <f t="shared" si="5"/>
        <v>0</v>
      </c>
    </row>
    <row r="48" spans="2:6" ht="12.75" customHeight="1" x14ac:dyDescent="0.2">
      <c r="B48" s="322"/>
      <c r="C48" s="325" t="s">
        <v>514</v>
      </c>
      <c r="D48" s="326"/>
      <c r="E48" s="326"/>
      <c r="F48" s="329"/>
    </row>
    <row r="49" spans="2:6" ht="12.75" customHeight="1" x14ac:dyDescent="0.2">
      <c r="B49" s="322">
        <f>B46+1</f>
        <v>33</v>
      </c>
      <c r="C49" s="323" t="s">
        <v>508</v>
      </c>
      <c r="D49" s="174">
        <v>0</v>
      </c>
      <c r="E49" s="174">
        <v>0</v>
      </c>
      <c r="F49" s="174">
        <v>0</v>
      </c>
    </row>
    <row r="50" spans="2:6" ht="12.75" customHeight="1" x14ac:dyDescent="0.2">
      <c r="B50" s="322">
        <f>B49+1</f>
        <v>34</v>
      </c>
      <c r="C50" s="323" t="s">
        <v>509</v>
      </c>
      <c r="D50" s="174">
        <v>0</v>
      </c>
      <c r="E50" s="174">
        <v>0</v>
      </c>
      <c r="F50" s="174">
        <v>0</v>
      </c>
    </row>
    <row r="51" spans="2:6" ht="12.75" customHeight="1" x14ac:dyDescent="0.2">
      <c r="B51" s="322">
        <f>B50+1</f>
        <v>35</v>
      </c>
      <c r="C51" s="323" t="s">
        <v>510</v>
      </c>
      <c r="D51" s="174">
        <v>0</v>
      </c>
      <c r="E51" s="174">
        <v>0</v>
      </c>
      <c r="F51" s="174">
        <v>0</v>
      </c>
    </row>
    <row r="52" spans="2:6" ht="12.75" customHeight="1" x14ac:dyDescent="0.2">
      <c r="B52" s="322">
        <f>B51+1</f>
        <v>36</v>
      </c>
      <c r="C52" s="323" t="s">
        <v>511</v>
      </c>
      <c r="D52" s="174">
        <v>0</v>
      </c>
      <c r="E52" s="174">
        <v>0</v>
      </c>
      <c r="F52" s="174">
        <v>0</v>
      </c>
    </row>
    <row r="53" spans="2:6" ht="12.75" customHeight="1" x14ac:dyDescent="0.2">
      <c r="B53" s="322">
        <f>B52+1</f>
        <v>37</v>
      </c>
      <c r="C53" s="323" t="s">
        <v>512</v>
      </c>
      <c r="D53" s="174">
        <v>0</v>
      </c>
      <c r="E53" s="174">
        <v>0</v>
      </c>
      <c r="F53" s="174">
        <v>0</v>
      </c>
    </row>
    <row r="54" spans="2:6" ht="12.75" customHeight="1" x14ac:dyDescent="0.2">
      <c r="B54" s="322">
        <f>B53+1</f>
        <v>38</v>
      </c>
      <c r="C54" s="169" t="s">
        <v>845</v>
      </c>
      <c r="D54" s="174">
        <v>0</v>
      </c>
      <c r="E54" s="174">
        <v>0</v>
      </c>
      <c r="F54" s="174">
        <v>0</v>
      </c>
    </row>
    <row r="55" spans="2:6" ht="12.75" customHeight="1" x14ac:dyDescent="0.2">
      <c r="B55" s="322"/>
      <c r="C55" s="324"/>
      <c r="D55" s="309">
        <f>SUM(D49:D54)</f>
        <v>0</v>
      </c>
      <c r="E55" s="309">
        <f t="shared" ref="E55:F55" si="6">SUM(E49:E54)</f>
        <v>0</v>
      </c>
      <c r="F55" s="309">
        <f t="shared" si="6"/>
        <v>0</v>
      </c>
    </row>
    <row r="56" spans="2:6" ht="12.75" customHeight="1" x14ac:dyDescent="0.2">
      <c r="B56" s="307"/>
      <c r="C56" s="325" t="s">
        <v>118</v>
      </c>
      <c r="D56" s="326"/>
      <c r="E56" s="327"/>
      <c r="F56" s="328"/>
    </row>
    <row r="57" spans="2:6" ht="12.75" customHeight="1" x14ac:dyDescent="0.2">
      <c r="B57" s="322">
        <f>B54+1</f>
        <v>39</v>
      </c>
      <c r="C57" s="323" t="s">
        <v>547</v>
      </c>
      <c r="D57" s="174">
        <v>0</v>
      </c>
      <c r="E57" s="334"/>
      <c r="F57" s="335"/>
    </row>
    <row r="58" spans="2:6" ht="12.75" customHeight="1" x14ac:dyDescent="0.2">
      <c r="B58" s="322">
        <f t="shared" ref="B58:B68" si="7">B57+1</f>
        <v>40</v>
      </c>
      <c r="C58" s="323" t="s">
        <v>410</v>
      </c>
      <c r="D58" s="174">
        <v>0</v>
      </c>
      <c r="E58" s="320"/>
      <c r="F58" s="321"/>
    </row>
    <row r="59" spans="2:6" ht="12.75" customHeight="1" x14ac:dyDescent="0.2">
      <c r="B59" s="322">
        <f t="shared" si="7"/>
        <v>41</v>
      </c>
      <c r="C59" s="323" t="s">
        <v>515</v>
      </c>
      <c r="D59" s="174">
        <v>0</v>
      </c>
      <c r="E59" s="320"/>
      <c r="F59" s="321"/>
    </row>
    <row r="60" spans="2:6" ht="12.75" customHeight="1" x14ac:dyDescent="0.2">
      <c r="B60" s="322">
        <f t="shared" si="7"/>
        <v>42</v>
      </c>
      <c r="C60" s="323" t="s">
        <v>516</v>
      </c>
      <c r="D60" s="174">
        <v>0</v>
      </c>
      <c r="E60" s="320"/>
      <c r="F60" s="321"/>
    </row>
    <row r="61" spans="2:6" ht="12.75" customHeight="1" x14ac:dyDescent="0.2">
      <c r="B61" s="322">
        <f t="shared" si="7"/>
        <v>43</v>
      </c>
      <c r="C61" s="323" t="s">
        <v>517</v>
      </c>
      <c r="D61" s="174">
        <v>0</v>
      </c>
      <c r="E61" s="320"/>
      <c r="F61" s="321"/>
    </row>
    <row r="62" spans="2:6" ht="12.75" customHeight="1" x14ac:dyDescent="0.2">
      <c r="B62" s="322">
        <f t="shared" si="7"/>
        <v>44</v>
      </c>
      <c r="C62" s="323" t="s">
        <v>518</v>
      </c>
      <c r="D62" s="174">
        <v>0</v>
      </c>
      <c r="E62" s="320"/>
      <c r="F62" s="321"/>
    </row>
    <row r="63" spans="2:6" ht="12.75" customHeight="1" x14ac:dyDescent="0.2">
      <c r="B63" s="322">
        <f t="shared" si="7"/>
        <v>45</v>
      </c>
      <c r="C63" s="323" t="s">
        <v>520</v>
      </c>
      <c r="D63" s="174">
        <v>0</v>
      </c>
      <c r="E63" s="320"/>
      <c r="F63" s="321"/>
    </row>
    <row r="64" spans="2:6" ht="12.75" customHeight="1" x14ac:dyDescent="0.2">
      <c r="B64" s="322">
        <f t="shared" si="7"/>
        <v>46</v>
      </c>
      <c r="C64" s="323" t="s">
        <v>521</v>
      </c>
      <c r="D64" s="174">
        <v>0</v>
      </c>
      <c r="E64" s="320"/>
      <c r="F64" s="321"/>
    </row>
    <row r="65" spans="2:6" ht="12.75" customHeight="1" x14ac:dyDescent="0.2">
      <c r="B65" s="322">
        <f t="shared" si="7"/>
        <v>47</v>
      </c>
      <c r="C65" s="323" t="s">
        <v>214</v>
      </c>
      <c r="D65" s="174">
        <v>0</v>
      </c>
      <c r="E65" s="320"/>
      <c r="F65" s="321"/>
    </row>
    <row r="66" spans="2:6" ht="12.75" customHeight="1" x14ac:dyDescent="0.2">
      <c r="B66" s="322">
        <f t="shared" si="7"/>
        <v>48</v>
      </c>
      <c r="C66" s="323" t="s">
        <v>522</v>
      </c>
      <c r="D66" s="174">
        <v>0</v>
      </c>
      <c r="E66" s="320"/>
      <c r="F66" s="321"/>
    </row>
    <row r="67" spans="2:6" ht="12.75" customHeight="1" x14ac:dyDescent="0.2">
      <c r="B67" s="322">
        <f t="shared" si="7"/>
        <v>49</v>
      </c>
      <c r="C67" s="323" t="s">
        <v>846</v>
      </c>
      <c r="D67" s="174">
        <v>0</v>
      </c>
      <c r="E67" s="320"/>
      <c r="F67" s="321"/>
    </row>
    <row r="68" spans="2:6" ht="12.75" customHeight="1" x14ac:dyDescent="0.2">
      <c r="B68" s="322">
        <f t="shared" si="7"/>
        <v>50</v>
      </c>
      <c r="C68" s="169" t="s">
        <v>845</v>
      </c>
      <c r="D68" s="174">
        <v>0</v>
      </c>
      <c r="E68" s="332"/>
      <c r="F68" s="333"/>
    </row>
    <row r="69" spans="2:6" ht="12.75" customHeight="1" x14ac:dyDescent="0.2">
      <c r="B69" s="307"/>
      <c r="C69" s="324"/>
      <c r="D69" s="309">
        <f>SUM(D57:D68)</f>
        <v>0</v>
      </c>
      <c r="E69" s="309">
        <v>0</v>
      </c>
      <c r="F69" s="309">
        <v>0</v>
      </c>
    </row>
    <row r="70" spans="2:6" ht="12.75" customHeight="1" x14ac:dyDescent="0.2">
      <c r="B70" s="307"/>
      <c r="C70" s="325" t="s">
        <v>127</v>
      </c>
      <c r="D70" s="326"/>
      <c r="E70" s="326"/>
      <c r="F70" s="329"/>
    </row>
    <row r="71" spans="2:6" ht="12.75" customHeight="1" x14ac:dyDescent="0.2">
      <c r="B71" s="322">
        <f>B68+1</f>
        <v>51</v>
      </c>
      <c r="C71" s="323" t="s">
        <v>523</v>
      </c>
      <c r="D71" s="174">
        <v>0</v>
      </c>
      <c r="E71" s="174">
        <v>0</v>
      </c>
      <c r="F71" s="174">
        <v>0</v>
      </c>
    </row>
    <row r="72" spans="2:6" ht="12.75" customHeight="1" x14ac:dyDescent="0.2">
      <c r="B72" s="322">
        <f>B71+1</f>
        <v>52</v>
      </c>
      <c r="C72" s="323" t="s">
        <v>839</v>
      </c>
      <c r="D72" s="174">
        <v>0</v>
      </c>
      <c r="E72" s="174">
        <v>0</v>
      </c>
      <c r="F72" s="174">
        <v>0</v>
      </c>
    </row>
    <row r="73" spans="2:6" ht="12.75" customHeight="1" x14ac:dyDescent="0.2">
      <c r="B73" s="322">
        <f>B72+1</f>
        <v>53</v>
      </c>
      <c r="C73" s="323" t="s">
        <v>519</v>
      </c>
      <c r="D73" s="174">
        <v>0</v>
      </c>
      <c r="E73" s="174">
        <v>0</v>
      </c>
      <c r="F73" s="174">
        <v>0</v>
      </c>
    </row>
    <row r="74" spans="2:6" ht="12.75" customHeight="1" x14ac:dyDescent="0.2">
      <c r="B74" s="322">
        <f>B73+1</f>
        <v>54</v>
      </c>
      <c r="C74" s="323" t="s">
        <v>376</v>
      </c>
      <c r="D74" s="174">
        <v>0</v>
      </c>
      <c r="E74" s="174">
        <v>0</v>
      </c>
      <c r="F74" s="174">
        <v>0</v>
      </c>
    </row>
    <row r="75" spans="2:6" ht="12.75" customHeight="1" x14ac:dyDescent="0.2">
      <c r="B75" s="322">
        <f t="shared" ref="B75:B88" si="8">B74+1</f>
        <v>55</v>
      </c>
      <c r="C75" s="323" t="s">
        <v>849</v>
      </c>
      <c r="D75" s="331">
        <v>6000</v>
      </c>
      <c r="E75" s="320"/>
      <c r="F75" s="321"/>
    </row>
    <row r="76" spans="2:6" ht="12.75" customHeight="1" x14ac:dyDescent="0.2">
      <c r="B76" s="322">
        <f t="shared" si="8"/>
        <v>56</v>
      </c>
      <c r="C76" s="323" t="s">
        <v>850</v>
      </c>
      <c r="D76" s="331">
        <v>600</v>
      </c>
      <c r="E76" s="320"/>
      <c r="F76" s="321"/>
    </row>
    <row r="77" spans="2:6" ht="12.75" customHeight="1" x14ac:dyDescent="0.2">
      <c r="B77" s="322">
        <f t="shared" si="8"/>
        <v>57</v>
      </c>
      <c r="C77" s="323" t="s">
        <v>851</v>
      </c>
      <c r="D77" s="331">
        <v>7000</v>
      </c>
      <c r="E77" s="320"/>
      <c r="F77" s="321"/>
    </row>
    <row r="78" spans="2:6" ht="12.75" customHeight="1" x14ac:dyDescent="0.2">
      <c r="B78" s="322">
        <f t="shared" si="8"/>
        <v>58</v>
      </c>
      <c r="C78" s="323" t="s">
        <v>937</v>
      </c>
      <c r="D78" s="331">
        <f>'6'!N9*10%</f>
        <v>0</v>
      </c>
      <c r="E78" s="320"/>
      <c r="F78" s="321"/>
    </row>
    <row r="79" spans="2:6" ht="12.75" customHeight="1" x14ac:dyDescent="0.2">
      <c r="B79" s="322">
        <f t="shared" si="8"/>
        <v>59</v>
      </c>
      <c r="C79" s="323" t="s">
        <v>898</v>
      </c>
      <c r="D79" s="331">
        <f>'1'!E45*0.75%</f>
        <v>0</v>
      </c>
      <c r="E79" s="320"/>
      <c r="F79" s="321"/>
    </row>
    <row r="80" spans="2:6" ht="12.75" customHeight="1" x14ac:dyDescent="0.2">
      <c r="B80" s="322">
        <f>B79+1</f>
        <v>60</v>
      </c>
      <c r="C80" s="323" t="s">
        <v>918</v>
      </c>
      <c r="D80" s="331">
        <f>'1'!E45*0.1%</f>
        <v>0</v>
      </c>
      <c r="E80" s="320"/>
      <c r="F80" s="321"/>
    </row>
    <row r="81" spans="2:6" ht="12.75" customHeight="1" x14ac:dyDescent="0.2">
      <c r="B81" s="322">
        <f>B80+1</f>
        <v>61</v>
      </c>
      <c r="C81" s="323" t="s">
        <v>525</v>
      </c>
      <c r="D81" s="331">
        <f>IF(OR('3'!$C$8="x",'3'!$C$11="x"),(80*'3'!$E$54),(130*'3'!$E$54))</f>
        <v>0</v>
      </c>
      <c r="E81" s="320"/>
      <c r="F81" s="321"/>
    </row>
    <row r="82" spans="2:6" ht="12.75" customHeight="1" x14ac:dyDescent="0.2">
      <c r="B82" s="322">
        <f t="shared" si="8"/>
        <v>62</v>
      </c>
      <c r="C82" s="323" t="s">
        <v>526</v>
      </c>
      <c r="D82" s="174">
        <v>0</v>
      </c>
      <c r="E82" s="174">
        <v>0</v>
      </c>
      <c r="F82" s="174">
        <v>0</v>
      </c>
    </row>
    <row r="83" spans="2:6" ht="12.75" customHeight="1" x14ac:dyDescent="0.2">
      <c r="B83" s="322">
        <f t="shared" si="8"/>
        <v>63</v>
      </c>
      <c r="C83" s="330" t="s">
        <v>527</v>
      </c>
      <c r="D83" s="174">
        <v>0</v>
      </c>
      <c r="E83" s="174">
        <v>0</v>
      </c>
      <c r="F83" s="174">
        <v>0</v>
      </c>
    </row>
    <row r="84" spans="2:6" ht="12.75" customHeight="1" x14ac:dyDescent="0.2">
      <c r="B84" s="322">
        <f t="shared" si="8"/>
        <v>64</v>
      </c>
      <c r="C84" s="330" t="s">
        <v>528</v>
      </c>
      <c r="D84" s="174">
        <v>0</v>
      </c>
      <c r="E84" s="174">
        <v>0</v>
      </c>
      <c r="F84" s="174">
        <v>0</v>
      </c>
    </row>
    <row r="85" spans="2:6" ht="12.75" customHeight="1" x14ac:dyDescent="0.2">
      <c r="B85" s="322">
        <f t="shared" si="8"/>
        <v>65</v>
      </c>
      <c r="C85" s="330" t="s">
        <v>529</v>
      </c>
      <c r="D85" s="174">
        <v>0</v>
      </c>
      <c r="E85" s="174">
        <v>0</v>
      </c>
      <c r="F85" s="174">
        <v>0</v>
      </c>
    </row>
    <row r="86" spans="2:6" ht="12.75" customHeight="1" x14ac:dyDescent="0.2">
      <c r="B86" s="322">
        <f t="shared" si="8"/>
        <v>66</v>
      </c>
      <c r="C86" s="323" t="s">
        <v>848</v>
      </c>
      <c r="D86" s="174">
        <v>0</v>
      </c>
      <c r="E86" s="320"/>
      <c r="F86" s="321"/>
    </row>
    <row r="87" spans="2:6" ht="12.75" customHeight="1" x14ac:dyDescent="0.2">
      <c r="B87" s="322">
        <f>B86+1</f>
        <v>67</v>
      </c>
      <c r="C87" s="330" t="s">
        <v>530</v>
      </c>
      <c r="D87" s="174">
        <v>0</v>
      </c>
      <c r="E87" s="320"/>
      <c r="F87" s="321"/>
    </row>
    <row r="88" spans="2:6" ht="12.75" customHeight="1" x14ac:dyDescent="0.2">
      <c r="B88" s="322">
        <f t="shared" si="8"/>
        <v>68</v>
      </c>
      <c r="C88" s="169" t="s">
        <v>845</v>
      </c>
      <c r="D88" s="174">
        <v>0</v>
      </c>
      <c r="E88" s="174">
        <v>0</v>
      </c>
      <c r="F88" s="174">
        <v>0</v>
      </c>
    </row>
    <row r="89" spans="2:6" ht="12.75" customHeight="1" x14ac:dyDescent="0.2">
      <c r="B89" s="322"/>
      <c r="C89" s="324"/>
      <c r="D89" s="309">
        <f>SUM(D71:D88)</f>
        <v>13600</v>
      </c>
      <c r="E89" s="309">
        <f>SUM(E71:E74)+SUM(E82:E85)+E88</f>
        <v>0</v>
      </c>
      <c r="F89" s="309">
        <f>SUM(F71:F74)+SUM(F82:F85)+F88</f>
        <v>0</v>
      </c>
    </row>
    <row r="90" spans="2:6" ht="12.75" customHeight="1" x14ac:dyDescent="0.2">
      <c r="B90" s="307"/>
      <c r="C90" s="325" t="s">
        <v>128</v>
      </c>
      <c r="D90" s="326"/>
      <c r="E90" s="327"/>
      <c r="F90" s="328"/>
    </row>
    <row r="91" spans="2:6" ht="12.75" customHeight="1" x14ac:dyDescent="0.2">
      <c r="B91" s="322">
        <f>B88+1</f>
        <v>69</v>
      </c>
      <c r="C91" s="323" t="s">
        <v>531</v>
      </c>
      <c r="D91" s="174">
        <v>0</v>
      </c>
      <c r="E91" s="320"/>
      <c r="F91" s="321"/>
    </row>
    <row r="92" spans="2:6" ht="12.75" customHeight="1" x14ac:dyDescent="0.2">
      <c r="B92" s="322">
        <f>B91+1</f>
        <v>70</v>
      </c>
      <c r="C92" s="323" t="s">
        <v>411</v>
      </c>
      <c r="D92" s="174">
        <v>0</v>
      </c>
      <c r="E92" s="320"/>
      <c r="F92" s="321"/>
    </row>
    <row r="93" spans="2:6" ht="12.75" customHeight="1" x14ac:dyDescent="0.2">
      <c r="B93" s="322">
        <f>B92+1</f>
        <v>71</v>
      </c>
      <c r="C93" s="323" t="s">
        <v>532</v>
      </c>
      <c r="D93" s="174">
        <v>0</v>
      </c>
      <c r="E93" s="320"/>
      <c r="F93" s="321"/>
    </row>
    <row r="94" spans="2:6" ht="12.75" customHeight="1" x14ac:dyDescent="0.2">
      <c r="B94" s="322">
        <f>B93+1</f>
        <v>72</v>
      </c>
      <c r="C94" s="323" t="s">
        <v>533</v>
      </c>
      <c r="D94" s="174">
        <v>0</v>
      </c>
      <c r="E94" s="320"/>
      <c r="F94" s="321"/>
    </row>
    <row r="95" spans="2:6" ht="12.75" customHeight="1" x14ac:dyDescent="0.2">
      <c r="B95" s="322">
        <f>B94+1</f>
        <v>73</v>
      </c>
      <c r="C95" s="169" t="s">
        <v>845</v>
      </c>
      <c r="D95" s="174">
        <v>0</v>
      </c>
      <c r="E95" s="320"/>
      <c r="F95" s="321"/>
    </row>
    <row r="96" spans="2:6" ht="12.75" customHeight="1" x14ac:dyDescent="0.2">
      <c r="B96" s="322"/>
      <c r="C96" s="324"/>
      <c r="D96" s="309">
        <f>SUM(D91:D95)</f>
        <v>0</v>
      </c>
      <c r="E96" s="309">
        <v>0</v>
      </c>
      <c r="F96" s="309">
        <v>0</v>
      </c>
    </row>
    <row r="97" spans="2:10" ht="12.75" customHeight="1" x14ac:dyDescent="0.2">
      <c r="B97" s="307"/>
      <c r="C97" s="325" t="s">
        <v>536</v>
      </c>
      <c r="D97" s="326"/>
      <c r="E97" s="326"/>
      <c r="F97" s="329"/>
    </row>
    <row r="98" spans="2:10" ht="12.75" customHeight="1" x14ac:dyDescent="0.2">
      <c r="B98" s="322">
        <f>B95+1</f>
        <v>74</v>
      </c>
      <c r="C98" s="323" t="s">
        <v>534</v>
      </c>
      <c r="D98" s="174">
        <v>0</v>
      </c>
      <c r="E98" s="320"/>
      <c r="F98" s="174">
        <v>0</v>
      </c>
    </row>
    <row r="99" spans="2:10" ht="12.75" customHeight="1" x14ac:dyDescent="0.2">
      <c r="B99" s="322">
        <f>B98+1</f>
        <v>75</v>
      </c>
      <c r="C99" s="323" t="s">
        <v>412</v>
      </c>
      <c r="D99" s="174">
        <v>0</v>
      </c>
      <c r="E99" s="320"/>
      <c r="F99" s="174">
        <v>0</v>
      </c>
    </row>
    <row r="100" spans="2:10" ht="12.75" customHeight="1" x14ac:dyDescent="0.2">
      <c r="B100" s="322">
        <f>B99+1</f>
        <v>76</v>
      </c>
      <c r="C100" s="323" t="s">
        <v>535</v>
      </c>
      <c r="D100" s="174">
        <v>0</v>
      </c>
      <c r="E100" s="320"/>
      <c r="F100" s="174">
        <v>0</v>
      </c>
    </row>
    <row r="101" spans="2:10" ht="12.75" customHeight="1" x14ac:dyDescent="0.2">
      <c r="B101" s="322">
        <f>B100+1</f>
        <v>77</v>
      </c>
      <c r="C101" s="169" t="s">
        <v>845</v>
      </c>
      <c r="D101" s="174">
        <v>0</v>
      </c>
      <c r="E101" s="320"/>
      <c r="F101" s="174">
        <v>0</v>
      </c>
    </row>
    <row r="102" spans="2:10" ht="12.75" customHeight="1" x14ac:dyDescent="0.2">
      <c r="B102" s="322"/>
      <c r="C102" s="324"/>
      <c r="D102" s="309">
        <f>SUM(D98:D101)</f>
        <v>0</v>
      </c>
      <c r="E102" s="309">
        <v>0</v>
      </c>
      <c r="F102" s="309">
        <f>SUM(F98:F101)</f>
        <v>0</v>
      </c>
    </row>
    <row r="103" spans="2:10" ht="12.75" customHeight="1" x14ac:dyDescent="0.2">
      <c r="B103" s="307"/>
      <c r="C103" s="325" t="s">
        <v>537</v>
      </c>
      <c r="D103" s="326"/>
      <c r="E103" s="327"/>
      <c r="F103" s="328"/>
    </row>
    <row r="104" spans="2:10" ht="12.75" customHeight="1" x14ac:dyDescent="0.2">
      <c r="B104" s="322">
        <f>B101+1</f>
        <v>78</v>
      </c>
      <c r="C104" s="323" t="s">
        <v>746</v>
      </c>
      <c r="D104" s="174">
        <v>0</v>
      </c>
      <c r="E104" s="320"/>
      <c r="F104" s="321"/>
    </row>
    <row r="105" spans="2:10" ht="12.75" customHeight="1" x14ac:dyDescent="0.2">
      <c r="B105" s="322">
        <f>B104+1</f>
        <v>79</v>
      </c>
      <c r="C105" s="169" t="s">
        <v>845</v>
      </c>
      <c r="D105" s="174">
        <v>0</v>
      </c>
      <c r="E105" s="320"/>
      <c r="F105" s="321"/>
    </row>
    <row r="106" spans="2:10" ht="12.75" customHeight="1" x14ac:dyDescent="0.2">
      <c r="B106" s="307"/>
      <c r="C106" s="308"/>
      <c r="D106" s="309">
        <f>SUM(D104:D105)</f>
        <v>0</v>
      </c>
      <c r="E106" s="309">
        <v>0</v>
      </c>
      <c r="F106" s="309">
        <v>0</v>
      </c>
    </row>
    <row r="107" spans="2:10" ht="4.7" customHeight="1" x14ac:dyDescent="0.2">
      <c r="C107" s="271"/>
      <c r="D107" s="310"/>
      <c r="E107" s="310"/>
      <c r="F107" s="310"/>
    </row>
    <row r="108" spans="2:10" ht="12.75" customHeight="1" x14ac:dyDescent="0.2">
      <c r="B108" s="275">
        <f>B105+1</f>
        <v>80</v>
      </c>
      <c r="C108" s="311" t="s">
        <v>840</v>
      </c>
      <c r="D108" s="312">
        <f>D10+D16+D27+D38+D47+D55+D69+D89+D96+D102+D106</f>
        <v>13600</v>
      </c>
      <c r="E108" s="312">
        <f>E10+E16+E27+E38+E47+E55+E69+E89+E96+E102+E106</f>
        <v>0</v>
      </c>
      <c r="F108" s="312">
        <f>F10+F16+F27+F38+F47+F55+F69+F89+F96+F102+F106</f>
        <v>0</v>
      </c>
    </row>
    <row r="109" spans="2:10" ht="4.7" customHeight="1" x14ac:dyDescent="0.2">
      <c r="B109" s="275"/>
      <c r="C109" s="271"/>
      <c r="D109" s="310"/>
      <c r="E109" s="310"/>
      <c r="F109" s="310"/>
    </row>
    <row r="110" spans="2:10" ht="12.75" customHeight="1" x14ac:dyDescent="0.2">
      <c r="B110" s="275">
        <f>B108+1</f>
        <v>81</v>
      </c>
      <c r="C110" s="311" t="s">
        <v>841</v>
      </c>
      <c r="D110" s="312">
        <f>D108</f>
        <v>13600</v>
      </c>
      <c r="E110" s="313"/>
      <c r="F110" s="313"/>
      <c r="H110" s="314"/>
      <c r="I110" s="315"/>
      <c r="J110" s="315"/>
    </row>
    <row r="111" spans="2:10" ht="12.75" customHeight="1" x14ac:dyDescent="0.2">
      <c r="B111" s="275">
        <f t="shared" ref="B111:B112" si="9">B110+1</f>
        <v>82</v>
      </c>
      <c r="C111" s="311" t="s">
        <v>843</v>
      </c>
      <c r="D111" s="312">
        <f>E108+F108</f>
        <v>0</v>
      </c>
      <c r="E111" s="310"/>
      <c r="F111" s="310"/>
      <c r="I111" s="314"/>
      <c r="J111" s="314"/>
    </row>
    <row r="112" spans="2:10" ht="12.75" customHeight="1" x14ac:dyDescent="0.2">
      <c r="B112" s="275">
        <f t="shared" si="9"/>
        <v>83</v>
      </c>
      <c r="C112" s="311" t="s">
        <v>842</v>
      </c>
      <c r="D112" s="312">
        <f>D110-D111</f>
        <v>13600</v>
      </c>
      <c r="E112" s="313"/>
      <c r="F112" s="313"/>
      <c r="H112" s="314"/>
    </row>
    <row r="113" spans="2:10" ht="4.7" customHeight="1" thickBot="1" x14ac:dyDescent="0.25">
      <c r="B113" s="275"/>
      <c r="C113" s="316"/>
      <c r="D113" s="316"/>
      <c r="E113" s="317"/>
      <c r="F113" s="317"/>
      <c r="H113" s="310"/>
      <c r="I113" s="310"/>
      <c r="J113" s="318"/>
    </row>
    <row r="114" spans="2:10" ht="12.75" customHeight="1" thickTop="1" x14ac:dyDescent="0.2">
      <c r="C114" s="272" t="str">
        <f>'1'!B80</f>
        <v>For Year: 2026</v>
      </c>
      <c r="F114" s="319"/>
      <c r="G114" s="314"/>
    </row>
    <row r="115" spans="2:10" ht="12.75" customHeight="1" x14ac:dyDescent="0.2"/>
    <row r="116" spans="2:10" ht="12.75" customHeight="1" x14ac:dyDescent="0.2">
      <c r="G116" s="314"/>
    </row>
    <row r="117" spans="2:10" ht="12.75" customHeight="1" x14ac:dyDescent="0.2">
      <c r="G117" s="318"/>
    </row>
    <row r="118" spans="2:10" ht="12.75" customHeight="1" x14ac:dyDescent="0.2"/>
    <row r="119" spans="2:10" ht="12.75" customHeight="1" x14ac:dyDescent="0.2"/>
    <row r="120" spans="2:10" ht="12.75" customHeight="1" x14ac:dyDescent="0.2"/>
    <row r="121" spans="2:10" ht="12.75" customHeight="1" x14ac:dyDescent="0.2"/>
    <row r="122" spans="2:10" ht="12.75" customHeight="1" x14ac:dyDescent="0.2"/>
    <row r="123" spans="2:10" ht="12.75" customHeight="1" x14ac:dyDescent="0.2"/>
    <row r="124" spans="2:10" ht="12.75" customHeight="1" x14ac:dyDescent="0.2"/>
    <row r="125" spans="2:10" ht="12.75" customHeight="1" x14ac:dyDescent="0.2"/>
    <row r="126" spans="2:10" ht="12.75" customHeight="1" x14ac:dyDescent="0.2"/>
    <row r="127" spans="2:10" ht="12.75" customHeight="1" x14ac:dyDescent="0.2"/>
    <row r="128" spans="2:10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</sheetData>
  <sheetProtection algorithmName="SHA-512" hashValue="G/b5JVz0SoYmF44JHTkNnXxMAmfkncb8LJJ0XdTwbNhHKHhYLGXLn2Bw3trzHJ8JtrUH0R45HWwODzP5eJLTCQ==" saltValue="S8LXYXFsRfF8nlq8/kGCVw==" spinCount="100000" sheet="1" objects="1" scenarios="1"/>
  <mergeCells count="1">
    <mergeCell ref="C1:F1"/>
  </mergeCells>
  <conditionalFormatting sqref="E28:F28 E39:F39 E48:F48 E97:F97 E70:F70 E90:F95 E56:F68 E103:F105 E86:F87 E75:F81 E11:F11 F9 E17:F17">
    <cfRule type="cellIs" dxfId="33" priority="36" operator="lessThan">
      <formula>0</formula>
    </cfRule>
  </conditionalFormatting>
  <conditionalFormatting sqref="E98:E101">
    <cfRule type="cellIs" dxfId="32" priority="7" operator="lessThan">
      <formula>0</formula>
    </cfRule>
  </conditionalFormatting>
  <conditionalFormatting sqref="F8">
    <cfRule type="cellIs" dxfId="31" priority="4" operator="lessThan">
      <formula>0</formula>
    </cfRule>
  </conditionalFormatting>
  <conditionalFormatting sqref="E7:F7">
    <cfRule type="cellIs" dxfId="30" priority="5" operator="lessThan">
      <formula>0</formula>
    </cfRule>
  </conditionalFormatting>
  <hyperlinks>
    <hyperlink ref="C1" r:id="rId1" display="2024 QAP.pdf" xr:uid="{C4961151-FC61-4BD5-BCBF-7D4FEE12B159}"/>
  </hyperlinks>
  <pageMargins left="0.7" right="0.7" top="0.75" bottom="0.75" header="0.3" footer="0.3"/>
  <pageSetup scale="47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4">
    <pageSetUpPr fitToPage="1"/>
  </sheetPr>
  <dimension ref="B1:R41"/>
  <sheetViews>
    <sheetView showGridLines="0" zoomScaleNormal="100" workbookViewId="0"/>
  </sheetViews>
  <sheetFormatPr defaultColWidth="9" defaultRowHeight="12.75" x14ac:dyDescent="0.2"/>
  <cols>
    <col min="1" max="1" width="1.7109375" style="181" customWidth="1"/>
    <col min="2" max="2" width="5.85546875" style="181" customWidth="1"/>
    <col min="3" max="4" width="9" style="181" customWidth="1"/>
    <col min="5" max="5" width="9" style="181"/>
    <col min="6" max="6" width="4.7109375" style="181" customWidth="1"/>
    <col min="7" max="7" width="5.28515625" style="181" customWidth="1"/>
    <col min="8" max="8" width="14.7109375" style="181" customWidth="1"/>
    <col min="9" max="9" width="6" style="181" customWidth="1"/>
    <col min="10" max="10" width="9" style="181" customWidth="1"/>
    <col min="11" max="11" width="14.7109375" style="181" customWidth="1"/>
    <col min="12" max="12" width="8" style="181" customWidth="1"/>
    <col min="13" max="13" width="6.7109375" style="181" customWidth="1"/>
    <col min="14" max="14" width="14" style="181" customWidth="1"/>
    <col min="15" max="15" width="1.7109375" style="181" customWidth="1"/>
    <col min="16" max="16384" width="9" style="181"/>
  </cols>
  <sheetData>
    <row r="1" spans="2:18" ht="12.75" customHeight="1" x14ac:dyDescent="0.2">
      <c r="B1" s="487" t="s">
        <v>909</v>
      </c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306"/>
      <c r="P1" s="306"/>
      <c r="Q1" s="306"/>
      <c r="R1" s="191"/>
    </row>
    <row r="2" spans="2:18" ht="12.75" customHeight="1" x14ac:dyDescent="0.2">
      <c r="B2" s="83">
        <f>'1'!J5</f>
        <v>0</v>
      </c>
      <c r="G2" s="184"/>
      <c r="N2" s="253">
        <f>'1'!Q5</f>
        <v>0</v>
      </c>
    </row>
    <row r="3" spans="2:18" ht="4.7" customHeight="1" x14ac:dyDescent="0.2"/>
    <row r="4" spans="2:18" ht="15.75" x14ac:dyDescent="0.25">
      <c r="B4" s="214" t="s">
        <v>138</v>
      </c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</row>
    <row r="5" spans="2:18" ht="4.7" customHeight="1" x14ac:dyDescent="0.2"/>
    <row r="6" spans="2:18" ht="12.75" customHeight="1" x14ac:dyDescent="0.2">
      <c r="B6" s="554" t="s">
        <v>142</v>
      </c>
      <c r="C6" s="554"/>
      <c r="D6" s="554"/>
      <c r="E6" s="554"/>
      <c r="F6" s="555"/>
      <c r="G6" s="176"/>
      <c r="H6" s="67" t="s">
        <v>773</v>
      </c>
      <c r="I6" s="557" t="s">
        <v>943</v>
      </c>
      <c r="J6" s="557"/>
      <c r="K6" s="557"/>
      <c r="L6" s="557"/>
      <c r="M6" s="558"/>
      <c r="N6" s="170"/>
    </row>
    <row r="7" spans="2:18" ht="12.75" customHeight="1" x14ac:dyDescent="0.2">
      <c r="B7" s="554"/>
      <c r="C7" s="554"/>
      <c r="D7" s="554"/>
      <c r="E7" s="554"/>
      <c r="F7" s="556"/>
      <c r="G7" s="190"/>
      <c r="H7" s="143"/>
      <c r="I7" s="557" t="s">
        <v>633</v>
      </c>
      <c r="J7" s="557"/>
      <c r="K7" s="557"/>
      <c r="L7" s="557"/>
      <c r="M7" s="558"/>
      <c r="N7" s="171">
        <f>'4'!E10</f>
        <v>0</v>
      </c>
    </row>
    <row r="8" spans="2:18" ht="4.7" customHeight="1" x14ac:dyDescent="0.2">
      <c r="I8" s="74"/>
      <c r="J8" s="74"/>
      <c r="K8" s="74"/>
      <c r="L8" s="74"/>
      <c r="M8" s="74"/>
    </row>
    <row r="9" spans="2:18" ht="12.75" customHeight="1" x14ac:dyDescent="0.2">
      <c r="C9" s="181" t="s">
        <v>143</v>
      </c>
      <c r="E9" s="474"/>
      <c r="F9" s="474"/>
      <c r="G9" s="474"/>
      <c r="I9" s="557" t="s">
        <v>942</v>
      </c>
      <c r="J9" s="557"/>
      <c r="K9" s="557"/>
      <c r="L9" s="557"/>
      <c r="M9" s="558"/>
      <c r="N9" s="170"/>
    </row>
    <row r="10" spans="2:18" ht="12.75" customHeight="1" x14ac:dyDescent="0.2">
      <c r="G10" s="190"/>
      <c r="I10" s="557" t="s">
        <v>635</v>
      </c>
      <c r="J10" s="557"/>
      <c r="K10" s="557"/>
      <c r="L10" s="557"/>
      <c r="M10" s="558"/>
      <c r="N10" s="171">
        <f>'4'!E11</f>
        <v>0</v>
      </c>
    </row>
    <row r="11" spans="2:18" ht="12.75" customHeight="1" x14ac:dyDescent="0.2">
      <c r="C11" s="181" t="s">
        <v>146</v>
      </c>
      <c r="E11" s="474"/>
      <c r="F11" s="474"/>
      <c r="G11" s="474"/>
      <c r="I11" s="74"/>
      <c r="J11" s="74"/>
      <c r="K11" s="74"/>
      <c r="L11" s="74"/>
      <c r="M11" s="74"/>
    </row>
    <row r="12" spans="2:18" ht="12.75" customHeight="1" x14ac:dyDescent="0.2">
      <c r="G12" s="190"/>
      <c r="I12" s="557" t="s">
        <v>631</v>
      </c>
      <c r="J12" s="557"/>
      <c r="K12" s="557"/>
      <c r="L12" s="557"/>
      <c r="M12" s="558"/>
      <c r="N12" s="369">
        <f>'4'!C10+'4'!C11</f>
        <v>0</v>
      </c>
    </row>
    <row r="13" spans="2:18" ht="4.7" customHeight="1" x14ac:dyDescent="0.2">
      <c r="G13" s="190"/>
    </row>
    <row r="14" spans="2:18" ht="12.75" customHeight="1" x14ac:dyDescent="0.2">
      <c r="B14" s="559" t="s">
        <v>639</v>
      </c>
      <c r="C14" s="559"/>
      <c r="D14" s="559"/>
      <c r="E14" s="559"/>
      <c r="F14" s="559"/>
      <c r="G14" s="559"/>
      <c r="H14" s="559"/>
      <c r="I14" s="559" t="s">
        <v>640</v>
      </c>
      <c r="J14" s="559"/>
      <c r="K14" s="559"/>
      <c r="L14" s="559"/>
      <c r="M14" s="559"/>
      <c r="N14" s="559"/>
      <c r="O14" s="559"/>
    </row>
    <row r="15" spans="2:18" ht="4.7" customHeight="1" x14ac:dyDescent="0.2"/>
    <row r="16" spans="2:18" ht="12.75" customHeight="1" x14ac:dyDescent="0.2">
      <c r="B16" s="443" t="s">
        <v>149</v>
      </c>
      <c r="C16" s="560"/>
      <c r="D16" s="549"/>
      <c r="E16" s="549"/>
      <c r="F16" s="549"/>
      <c r="G16" s="549"/>
      <c r="H16" s="549"/>
      <c r="I16" s="439" t="s">
        <v>637</v>
      </c>
      <c r="J16" s="444"/>
      <c r="K16" s="549"/>
      <c r="L16" s="549"/>
      <c r="M16" s="549"/>
      <c r="N16" s="549"/>
    </row>
    <row r="17" spans="2:14" ht="4.7" customHeight="1" x14ac:dyDescent="0.2">
      <c r="I17" s="146"/>
      <c r="J17" s="146"/>
    </row>
    <row r="18" spans="2:14" ht="12.75" customHeight="1" x14ac:dyDescent="0.2">
      <c r="B18" s="438" t="s">
        <v>636</v>
      </c>
      <c r="C18" s="496"/>
      <c r="D18" s="549"/>
      <c r="E18" s="549"/>
      <c r="F18" s="549"/>
      <c r="G18" s="549"/>
      <c r="H18" s="549"/>
      <c r="I18" s="439" t="s">
        <v>638</v>
      </c>
      <c r="J18" s="442"/>
      <c r="K18" s="549"/>
      <c r="L18" s="549"/>
      <c r="M18" s="549"/>
      <c r="N18" s="549"/>
    </row>
    <row r="19" spans="2:14" ht="4.7" customHeight="1" thickBot="1" x14ac:dyDescent="0.25">
      <c r="B19" s="180"/>
      <c r="C19" s="180"/>
      <c r="D19" s="180"/>
      <c r="E19" s="180"/>
      <c r="F19" s="180"/>
      <c r="G19" s="180"/>
      <c r="H19" s="180"/>
      <c r="I19" s="180"/>
      <c r="J19" s="180"/>
      <c r="K19" s="180"/>
      <c r="L19" s="180"/>
      <c r="M19" s="180"/>
      <c r="N19" s="180"/>
    </row>
    <row r="20" spans="2:14" ht="4.7" customHeight="1" thickTop="1" x14ac:dyDescent="0.2"/>
    <row r="21" spans="2:14" ht="15.75" x14ac:dyDescent="0.25">
      <c r="B21" s="214" t="s">
        <v>139</v>
      </c>
      <c r="C21" s="256"/>
      <c r="D21" s="256"/>
      <c r="E21" s="256"/>
      <c r="F21" s="256"/>
      <c r="G21" s="256"/>
      <c r="H21" s="256"/>
      <c r="I21" s="256"/>
      <c r="J21" s="256"/>
      <c r="K21" s="256"/>
      <c r="L21" s="256"/>
      <c r="M21" s="256"/>
      <c r="N21" s="256"/>
    </row>
    <row r="22" spans="2:14" ht="4.7" customHeight="1" x14ac:dyDescent="0.2"/>
    <row r="23" spans="2:14" ht="12.75" customHeight="1" x14ac:dyDescent="0.2">
      <c r="B23" s="181" t="s">
        <v>141</v>
      </c>
    </row>
    <row r="24" spans="2:14" ht="4.7" customHeight="1" x14ac:dyDescent="0.2"/>
    <row r="25" spans="2:14" ht="12.75" customHeight="1" x14ac:dyDescent="0.2">
      <c r="B25" s="520" t="s">
        <v>140</v>
      </c>
      <c r="C25" s="520"/>
      <c r="D25" s="520"/>
      <c r="E25" s="520"/>
      <c r="F25" s="520"/>
      <c r="G25" s="520"/>
      <c r="H25" s="543" t="s">
        <v>7</v>
      </c>
      <c r="I25" s="544"/>
      <c r="J25" s="545"/>
      <c r="K25" s="550" t="s">
        <v>197</v>
      </c>
      <c r="L25" s="551"/>
      <c r="M25" s="552"/>
      <c r="N25" s="553" t="s">
        <v>70</v>
      </c>
    </row>
    <row r="26" spans="2:14" ht="12.75" customHeight="1" x14ac:dyDescent="0.2">
      <c r="B26" s="520"/>
      <c r="C26" s="520"/>
      <c r="D26" s="520"/>
      <c r="E26" s="520"/>
      <c r="F26" s="520"/>
      <c r="G26" s="520"/>
      <c r="H26" s="546"/>
      <c r="I26" s="547"/>
      <c r="J26" s="548"/>
      <c r="K26" s="360" t="s">
        <v>8</v>
      </c>
      <c r="L26" s="550" t="s">
        <v>9</v>
      </c>
      <c r="M26" s="552"/>
      <c r="N26" s="553"/>
    </row>
    <row r="27" spans="2:14" ht="4.7" customHeight="1" x14ac:dyDescent="0.2">
      <c r="H27" s="15"/>
      <c r="I27" s="15"/>
      <c r="J27" s="15"/>
    </row>
    <row r="28" spans="2:14" ht="12.75" customHeight="1" x14ac:dyDescent="0.2">
      <c r="B28" s="521" t="s">
        <v>422</v>
      </c>
      <c r="C28" s="522"/>
      <c r="D28" s="522"/>
      <c r="E28" s="522"/>
      <c r="F28" s="522"/>
      <c r="G28" s="523"/>
      <c r="H28" s="524">
        <f>IF(OR('1'!$E$10="X",'1'!$E$14="X"),'5'!$D$108,0)</f>
        <v>0</v>
      </c>
      <c r="I28" s="534"/>
      <c r="J28" s="525"/>
      <c r="K28" s="524">
        <f>IF('1'!$E$12="X",'5'!$D$108,0)</f>
        <v>0</v>
      </c>
      <c r="L28" s="534"/>
      <c r="M28" s="525"/>
      <c r="N28" s="161">
        <f>H28+K28</f>
        <v>0</v>
      </c>
    </row>
    <row r="29" spans="2:14" ht="12.75" customHeight="1" x14ac:dyDescent="0.2">
      <c r="B29" s="521" t="s">
        <v>873</v>
      </c>
      <c r="C29" s="522"/>
      <c r="D29" s="522"/>
      <c r="E29" s="522"/>
      <c r="F29" s="522"/>
      <c r="G29" s="523"/>
      <c r="H29" s="540">
        <f>IF(OR('1'!$E$10="X",'1'!$E$14="X"),'5'!$D$108-'5'!$F$108,0)</f>
        <v>0</v>
      </c>
      <c r="I29" s="541"/>
      <c r="J29" s="542"/>
      <c r="K29" s="540">
        <f>IF('1'!$E$12="X",'5'!$D$108-'5'!$E$108-'5'!$F$108,0)</f>
        <v>0</v>
      </c>
      <c r="L29" s="541"/>
      <c r="M29" s="542"/>
      <c r="N29" s="161">
        <f>H29+K29</f>
        <v>0</v>
      </c>
    </row>
    <row r="30" spans="2:14" ht="12.75" customHeight="1" x14ac:dyDescent="0.2">
      <c r="B30" s="529" t="s">
        <v>429</v>
      </c>
      <c r="C30" s="530"/>
      <c r="D30" s="530"/>
      <c r="E30" s="530"/>
      <c r="F30" s="530"/>
      <c r="G30" s="531"/>
      <c r="H30" s="532">
        <f>H28-H29</f>
        <v>0</v>
      </c>
      <c r="I30" s="539"/>
      <c r="J30" s="533"/>
      <c r="K30" s="361">
        <f>IF('1'!$E$12="X",'6'!$K$28-'6'!$K$29-'5'!$F$108,0)</f>
        <v>0</v>
      </c>
      <c r="L30" s="532">
        <f>K28-K29-K30</f>
        <v>0</v>
      </c>
      <c r="M30" s="533"/>
      <c r="N30" s="362">
        <f>H30+K30+L30</f>
        <v>0</v>
      </c>
    </row>
    <row r="31" spans="2:14" ht="12.75" customHeight="1" x14ac:dyDescent="0.2">
      <c r="B31" s="521" t="s">
        <v>430</v>
      </c>
      <c r="C31" s="522"/>
      <c r="D31" s="522"/>
      <c r="E31" s="522"/>
      <c r="F31" s="522"/>
      <c r="G31" s="523"/>
      <c r="H31" s="527">
        <f>MIN('3'!$M$54:$M$57)</f>
        <v>0</v>
      </c>
      <c r="I31" s="538"/>
      <c r="J31" s="528"/>
      <c r="K31" s="363">
        <f>MIN('3'!$M$54:$M$57)</f>
        <v>0</v>
      </c>
      <c r="L31" s="527">
        <f>MIN('3'!$M$54:$M$57)</f>
        <v>0</v>
      </c>
      <c r="M31" s="528"/>
      <c r="N31" s="364"/>
    </row>
    <row r="32" spans="2:14" ht="12.75" customHeight="1" x14ac:dyDescent="0.2">
      <c r="B32" s="529" t="s">
        <v>871</v>
      </c>
      <c r="C32" s="530"/>
      <c r="D32" s="530"/>
      <c r="E32" s="530"/>
      <c r="F32" s="530"/>
      <c r="G32" s="531"/>
      <c r="H32" s="535" t="str">
        <f>IF(OR('1'!$H$54="Y",'1'!$H$56="Y"),"130%","100%")</f>
        <v>100%</v>
      </c>
      <c r="I32" s="536"/>
      <c r="J32" s="537"/>
      <c r="K32" s="363">
        <v>1</v>
      </c>
      <c r="L32" s="526" t="str">
        <f>IF(OR('1'!$H$54="Y",'1'!$H$56="Y"),"130%","100%")</f>
        <v>100%</v>
      </c>
      <c r="M32" s="526"/>
      <c r="N32" s="364"/>
    </row>
    <row r="33" spans="2:14" ht="12.75" customHeight="1" x14ac:dyDescent="0.2">
      <c r="B33" s="529" t="s">
        <v>432</v>
      </c>
      <c r="C33" s="530"/>
      <c r="D33" s="530"/>
      <c r="E33" s="530"/>
      <c r="F33" s="530"/>
      <c r="G33" s="531"/>
      <c r="H33" s="524">
        <f>H30*H31*H32</f>
        <v>0</v>
      </c>
      <c r="I33" s="534"/>
      <c r="J33" s="525"/>
      <c r="K33" s="365">
        <f>K30*K31*K32</f>
        <v>0</v>
      </c>
      <c r="L33" s="524">
        <f>L30*L31*L32</f>
        <v>0</v>
      </c>
      <c r="M33" s="525"/>
      <c r="N33" s="366">
        <f>H33+K33+L33</f>
        <v>0</v>
      </c>
    </row>
    <row r="34" spans="2:14" ht="4.7" customHeight="1" thickBot="1" x14ac:dyDescent="0.25">
      <c r="B34" s="367"/>
      <c r="C34" s="367"/>
      <c r="D34" s="367"/>
      <c r="E34" s="367"/>
      <c r="F34" s="367"/>
      <c r="G34" s="367"/>
      <c r="H34" s="367"/>
      <c r="I34" s="367"/>
      <c r="J34" s="367"/>
      <c r="K34" s="367"/>
      <c r="L34" s="367"/>
      <c r="M34" s="367"/>
      <c r="N34" s="367"/>
    </row>
    <row r="35" spans="2:14" ht="12.75" customHeight="1" thickTop="1" x14ac:dyDescent="0.2">
      <c r="B35" s="191" t="str">
        <f>'1'!B80</f>
        <v>For Year: 2026</v>
      </c>
      <c r="N35" s="71"/>
    </row>
    <row r="36" spans="2:14" ht="12.75" customHeight="1" x14ac:dyDescent="0.2"/>
    <row r="37" spans="2:14" ht="12.75" customHeight="1" x14ac:dyDescent="0.2"/>
    <row r="38" spans="2:14" ht="12.75" customHeight="1" x14ac:dyDescent="0.2"/>
    <row r="39" spans="2:14" ht="12.75" customHeight="1" x14ac:dyDescent="0.2"/>
    <row r="40" spans="2:14" ht="12.75" customHeight="1" x14ac:dyDescent="0.2"/>
    <row r="41" spans="2:14" ht="12.75" customHeight="1" x14ac:dyDescent="0.2"/>
  </sheetData>
  <sheetProtection algorithmName="SHA-512" hashValue="do2PVlIBqCvzOA4fSRwDKNqUscI7RmMi2CdDEPVhrlBp5GSvJOcWy54IWCyhzqauRErtUkPK+1hIBuZ1kOd9YQ==" saltValue="boBKGcQqaP1hwLoZvL3IUQ==" spinCount="100000" sheet="1" objects="1" scenarios="1"/>
  <mergeCells count="42">
    <mergeCell ref="B1:N1"/>
    <mergeCell ref="I16:J16"/>
    <mergeCell ref="D16:H16"/>
    <mergeCell ref="D18:H18"/>
    <mergeCell ref="B6:F7"/>
    <mergeCell ref="I10:M10"/>
    <mergeCell ref="I9:M9"/>
    <mergeCell ref="I7:M7"/>
    <mergeCell ref="I6:M6"/>
    <mergeCell ref="E9:G9"/>
    <mergeCell ref="E11:G11"/>
    <mergeCell ref="I12:M12"/>
    <mergeCell ref="B14:H14"/>
    <mergeCell ref="I14:O14"/>
    <mergeCell ref="B16:C16"/>
    <mergeCell ref="B18:C18"/>
    <mergeCell ref="K29:M29"/>
    <mergeCell ref="H25:J26"/>
    <mergeCell ref="H28:J28"/>
    <mergeCell ref="H29:J29"/>
    <mergeCell ref="K16:N16"/>
    <mergeCell ref="K18:N18"/>
    <mergeCell ref="I18:J18"/>
    <mergeCell ref="K25:M25"/>
    <mergeCell ref="L26:M26"/>
    <mergeCell ref="N25:N26"/>
    <mergeCell ref="B25:G26"/>
    <mergeCell ref="B28:G28"/>
    <mergeCell ref="L33:M33"/>
    <mergeCell ref="L32:M32"/>
    <mergeCell ref="L31:M31"/>
    <mergeCell ref="B30:G30"/>
    <mergeCell ref="B31:G31"/>
    <mergeCell ref="B32:G32"/>
    <mergeCell ref="B33:G33"/>
    <mergeCell ref="B29:G29"/>
    <mergeCell ref="L30:M30"/>
    <mergeCell ref="H33:J33"/>
    <mergeCell ref="H32:J32"/>
    <mergeCell ref="H31:J31"/>
    <mergeCell ref="H30:J30"/>
    <mergeCell ref="K28:M28"/>
  </mergeCells>
  <phoneticPr fontId="4" type="noConversion"/>
  <hyperlinks>
    <hyperlink ref="B1:M1" r:id="rId1" display="2025 QAP (Qualified Allocation Plan)" xr:uid="{40401AD6-ECC1-4912-ADCF-5990F062C2FD}"/>
    <hyperlink ref="B1" r:id="rId2" display="2024 QAP.pdf" xr:uid="{0D12B673-DF24-4F0E-AEA2-2D951681D717}"/>
  </hyperlinks>
  <printOptions horizontalCentered="1"/>
  <pageMargins left="0.25" right="0.25" top="0.75" bottom="0.75" header="0.3" footer="0.3"/>
  <pageSetup scale="85" orientation="portrait" r:id="rId3"/>
  <headerFooter alignWithMargins="0">
    <oddHeader>&amp;C&amp;"Arial,Bold"Low-Income Housing Tax Credit / Tax Exempt Bond Application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5755CDA5-BD28-4586-A85D-C8374F1A7890}">
          <x14:formula1>
            <xm:f>Tables!$W$3:$W$5</xm:f>
          </x14:formula1>
          <xm:sqref>E9:G9</xm:sqref>
        </x14:dataValidation>
        <x14:dataValidation type="list" allowBlank="1" showInputMessage="1" showErrorMessage="1" xr:uid="{A7EA5F57-4966-4176-8039-6D3A05BEA554}">
          <x14:formula1>
            <xm:f>Tables!$W$7:$W$9</xm:f>
          </x14:formula1>
          <xm:sqref>E11:G11</xm:sqref>
        </x14:dataValidation>
        <x14:dataValidation type="list" allowBlank="1" showInputMessage="1" showErrorMessage="1" xr:uid="{956A5C46-6532-4F93-B0DB-84AF548578CC}">
          <x14:formula1>
            <xm:f>Tables!$D$2:$D$3</xm:f>
          </x14:formula1>
          <xm:sqref>G6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3"/>
  <dimension ref="B1:Q59"/>
  <sheetViews>
    <sheetView showGridLines="0" zoomScale="92" zoomScaleNormal="92" workbookViewId="0"/>
  </sheetViews>
  <sheetFormatPr defaultColWidth="9" defaultRowHeight="12.75" x14ac:dyDescent="0.2"/>
  <cols>
    <col min="1" max="1" width="1.7109375" style="67" customWidth="1"/>
    <col min="2" max="2" width="5.140625" style="67" customWidth="1"/>
    <col min="3" max="3" width="45.140625" style="67" bestFit="1" customWidth="1"/>
    <col min="4" max="4" width="15.28515625" style="67" customWidth="1"/>
    <col min="5" max="5" width="14.42578125" style="67" bestFit="1" customWidth="1"/>
    <col min="6" max="6" width="15.85546875" style="67" customWidth="1"/>
    <col min="7" max="7" width="15.28515625" style="67" bestFit="1" customWidth="1"/>
    <col min="8" max="8" width="15.42578125" style="67" bestFit="1" customWidth="1"/>
    <col min="9" max="9" width="13.140625" style="87" customWidth="1"/>
    <col min="10" max="10" width="14.85546875" style="67" customWidth="1"/>
    <col min="11" max="11" width="1.7109375" style="67" customWidth="1"/>
    <col min="12" max="16384" width="9" style="67"/>
  </cols>
  <sheetData>
    <row r="1" spans="2:17" s="181" customFormat="1" ht="12.75" customHeight="1" x14ac:dyDescent="0.2">
      <c r="B1" s="487" t="s">
        <v>909</v>
      </c>
      <c r="C1" s="487"/>
      <c r="D1" s="487"/>
      <c r="E1" s="487"/>
      <c r="F1" s="487"/>
      <c r="G1" s="487"/>
      <c r="H1" s="487"/>
      <c r="I1" s="487"/>
      <c r="J1" s="487"/>
      <c r="K1" s="306"/>
      <c r="L1" s="306"/>
      <c r="M1" s="306"/>
      <c r="N1" s="306"/>
      <c r="O1" s="306"/>
      <c r="P1" s="306"/>
      <c r="Q1" s="306"/>
    </row>
    <row r="2" spans="2:17" ht="12.75" customHeight="1" x14ac:dyDescent="0.2">
      <c r="B2" s="401">
        <f>'1'!J5</f>
        <v>0</v>
      </c>
      <c r="J2" s="402">
        <f>'1'!Q5</f>
        <v>0</v>
      </c>
    </row>
    <row r="3" spans="2:17" ht="4.7" customHeight="1" thickBot="1" x14ac:dyDescent="0.25">
      <c r="B3" s="401"/>
      <c r="J3" s="403"/>
    </row>
    <row r="4" spans="2:17" ht="18" x14ac:dyDescent="0.25">
      <c r="B4" s="404" t="s">
        <v>877</v>
      </c>
      <c r="C4" s="405"/>
      <c r="D4" s="405"/>
      <c r="E4" s="405"/>
      <c r="F4" s="405"/>
      <c r="G4" s="405"/>
      <c r="H4" s="405"/>
      <c r="I4" s="405"/>
      <c r="J4" s="406"/>
    </row>
    <row r="5" spans="2:17" ht="12.75" customHeight="1" x14ac:dyDescent="0.2">
      <c r="B5" s="407" t="s">
        <v>95</v>
      </c>
      <c r="C5" s="408" t="s">
        <v>96</v>
      </c>
      <c r="D5" s="409" t="s">
        <v>97</v>
      </c>
      <c r="E5" s="409" t="s">
        <v>98</v>
      </c>
      <c r="F5" s="409" t="s">
        <v>99</v>
      </c>
      <c r="G5" s="409" t="s">
        <v>100</v>
      </c>
      <c r="H5" s="409" t="s">
        <v>101</v>
      </c>
      <c r="I5" s="410"/>
      <c r="J5" s="411" t="s">
        <v>102</v>
      </c>
    </row>
    <row r="6" spans="2:17" x14ac:dyDescent="0.2">
      <c r="B6" s="412"/>
      <c r="C6" s="413"/>
      <c r="D6" s="414"/>
      <c r="E6" s="576" t="s">
        <v>875</v>
      </c>
      <c r="F6" s="577"/>
      <c r="G6" s="577"/>
      <c r="H6" s="415" t="s">
        <v>893</v>
      </c>
      <c r="I6" s="578" t="s">
        <v>878</v>
      </c>
      <c r="J6" s="572" t="s">
        <v>876</v>
      </c>
    </row>
    <row r="7" spans="2:17" x14ac:dyDescent="0.2">
      <c r="B7" s="416" t="s">
        <v>880</v>
      </c>
      <c r="C7" s="567" t="s">
        <v>874</v>
      </c>
      <c r="D7" s="417" t="s">
        <v>882</v>
      </c>
      <c r="E7" s="415" t="s">
        <v>884</v>
      </c>
      <c r="F7" s="576" t="s">
        <v>879</v>
      </c>
      <c r="G7" s="577"/>
      <c r="H7" s="417" t="s">
        <v>890</v>
      </c>
      <c r="I7" s="579"/>
      <c r="J7" s="573"/>
    </row>
    <row r="8" spans="2:17" x14ac:dyDescent="0.2">
      <c r="B8" s="416" t="s">
        <v>881</v>
      </c>
      <c r="C8" s="567"/>
      <c r="D8" s="417" t="s">
        <v>883</v>
      </c>
      <c r="E8" s="418" t="s">
        <v>885</v>
      </c>
      <c r="F8" s="415" t="s">
        <v>886</v>
      </c>
      <c r="G8" s="419" t="s">
        <v>888</v>
      </c>
      <c r="H8" s="417" t="s">
        <v>891</v>
      </c>
      <c r="I8" s="579"/>
      <c r="J8" s="573"/>
    </row>
    <row r="9" spans="2:17" x14ac:dyDescent="0.2">
      <c r="B9" s="420"/>
      <c r="C9" s="421"/>
      <c r="D9" s="422"/>
      <c r="E9" s="423"/>
      <c r="F9" s="424" t="s">
        <v>887</v>
      </c>
      <c r="G9" s="425" t="s">
        <v>889</v>
      </c>
      <c r="H9" s="424" t="s">
        <v>892</v>
      </c>
      <c r="I9" s="580"/>
      <c r="J9" s="574"/>
    </row>
    <row r="10" spans="2:17" ht="12.75" customHeight="1" x14ac:dyDescent="0.2">
      <c r="B10" s="395">
        <v>1</v>
      </c>
      <c r="C10" s="396" t="s">
        <v>124</v>
      </c>
      <c r="D10" s="179">
        <v>0</v>
      </c>
      <c r="E10" s="172">
        <v>0</v>
      </c>
      <c r="F10" s="172">
        <v>0</v>
      </c>
      <c r="G10" s="172">
        <v>0</v>
      </c>
      <c r="H10" s="389">
        <f>E10+F10+G10</f>
        <v>0</v>
      </c>
      <c r="I10" s="390" t="e">
        <f>H10/D10</f>
        <v>#DIV/0!</v>
      </c>
      <c r="J10" s="391">
        <f t="shared" ref="J10:J18" si="0">D10-H10</f>
        <v>0</v>
      </c>
    </row>
    <row r="11" spans="2:17" ht="12.75" customHeight="1" x14ac:dyDescent="0.2">
      <c r="B11" s="395">
        <v>2</v>
      </c>
      <c r="C11" s="396" t="s">
        <v>672</v>
      </c>
      <c r="D11" s="179">
        <v>0</v>
      </c>
      <c r="E11" s="172">
        <v>0</v>
      </c>
      <c r="F11" s="172">
        <v>0</v>
      </c>
      <c r="G11" s="172">
        <v>0</v>
      </c>
      <c r="H11" s="389">
        <f t="shared" ref="H11:H18" si="1">E11+F11+G11</f>
        <v>0</v>
      </c>
      <c r="I11" s="390" t="e">
        <f t="shared" ref="I11:I19" si="2">H11/D11</f>
        <v>#DIV/0!</v>
      </c>
      <c r="J11" s="391">
        <f t="shared" si="0"/>
        <v>0</v>
      </c>
    </row>
    <row r="12" spans="2:17" ht="12.75" customHeight="1" x14ac:dyDescent="0.2">
      <c r="B12" s="395">
        <v>3</v>
      </c>
      <c r="C12" s="396" t="s">
        <v>665</v>
      </c>
      <c r="D12" s="179">
        <v>0</v>
      </c>
      <c r="E12" s="172">
        <v>0</v>
      </c>
      <c r="F12" s="172">
        <v>0</v>
      </c>
      <c r="G12" s="172">
        <v>0</v>
      </c>
      <c r="H12" s="389">
        <f t="shared" si="1"/>
        <v>0</v>
      </c>
      <c r="I12" s="390" t="e">
        <f t="shared" si="2"/>
        <v>#DIV/0!</v>
      </c>
      <c r="J12" s="391">
        <f t="shared" si="0"/>
        <v>0</v>
      </c>
    </row>
    <row r="13" spans="2:17" ht="12.75" customHeight="1" x14ac:dyDescent="0.2">
      <c r="B13" s="395">
        <v>4</v>
      </c>
      <c r="C13" s="397" t="s">
        <v>173</v>
      </c>
      <c r="D13" s="179">
        <v>0</v>
      </c>
      <c r="E13" s="172">
        <v>0</v>
      </c>
      <c r="F13" s="172">
        <v>0</v>
      </c>
      <c r="G13" s="172">
        <v>0</v>
      </c>
      <c r="H13" s="389">
        <f t="shared" si="1"/>
        <v>0</v>
      </c>
      <c r="I13" s="390" t="e">
        <f t="shared" si="2"/>
        <v>#DIV/0!</v>
      </c>
      <c r="J13" s="391">
        <f t="shared" si="0"/>
        <v>0</v>
      </c>
      <c r="P13" s="87"/>
    </row>
    <row r="14" spans="2:17" ht="12.75" customHeight="1" x14ac:dyDescent="0.2">
      <c r="B14" s="395">
        <v>5</v>
      </c>
      <c r="C14" s="397" t="s">
        <v>174</v>
      </c>
      <c r="D14" s="179">
        <v>0</v>
      </c>
      <c r="E14" s="172">
        <v>0</v>
      </c>
      <c r="F14" s="172">
        <v>0</v>
      </c>
      <c r="G14" s="172">
        <v>0</v>
      </c>
      <c r="H14" s="389">
        <f t="shared" si="1"/>
        <v>0</v>
      </c>
      <c r="I14" s="390" t="e">
        <f t="shared" si="2"/>
        <v>#DIV/0!</v>
      </c>
      <c r="J14" s="391">
        <f t="shared" si="0"/>
        <v>0</v>
      </c>
    </row>
    <row r="15" spans="2:17" ht="12.75" customHeight="1" x14ac:dyDescent="0.2">
      <c r="B15" s="395">
        <v>6</v>
      </c>
      <c r="C15" s="397" t="s">
        <v>179</v>
      </c>
      <c r="D15" s="179">
        <v>0</v>
      </c>
      <c r="E15" s="172">
        <v>0</v>
      </c>
      <c r="F15" s="172">
        <v>0</v>
      </c>
      <c r="G15" s="172">
        <v>0</v>
      </c>
      <c r="H15" s="389">
        <f t="shared" si="1"/>
        <v>0</v>
      </c>
      <c r="I15" s="390" t="e">
        <f t="shared" si="2"/>
        <v>#DIV/0!</v>
      </c>
      <c r="J15" s="391">
        <f t="shared" si="0"/>
        <v>0</v>
      </c>
    </row>
    <row r="16" spans="2:17" ht="12.75" customHeight="1" x14ac:dyDescent="0.2">
      <c r="B16" s="395">
        <v>7</v>
      </c>
      <c r="C16" s="397" t="s">
        <v>180</v>
      </c>
      <c r="D16" s="179">
        <v>0</v>
      </c>
      <c r="E16" s="172">
        <v>0</v>
      </c>
      <c r="F16" s="172">
        <v>0</v>
      </c>
      <c r="G16" s="172">
        <v>0</v>
      </c>
      <c r="H16" s="389">
        <f t="shared" si="1"/>
        <v>0</v>
      </c>
      <c r="I16" s="390" t="e">
        <f t="shared" si="2"/>
        <v>#DIV/0!</v>
      </c>
      <c r="J16" s="391">
        <f t="shared" si="0"/>
        <v>0</v>
      </c>
    </row>
    <row r="17" spans="2:10" ht="12.75" customHeight="1" x14ac:dyDescent="0.2">
      <c r="B17" s="395">
        <v>8</v>
      </c>
      <c r="C17" s="397" t="s">
        <v>175</v>
      </c>
      <c r="D17" s="179">
        <v>0</v>
      </c>
      <c r="E17" s="172">
        <v>0</v>
      </c>
      <c r="F17" s="172">
        <v>0</v>
      </c>
      <c r="G17" s="172">
        <v>0</v>
      </c>
      <c r="H17" s="389">
        <f t="shared" si="1"/>
        <v>0</v>
      </c>
      <c r="I17" s="390" t="e">
        <f t="shared" si="2"/>
        <v>#DIV/0!</v>
      </c>
      <c r="J17" s="391">
        <f t="shared" si="0"/>
        <v>0</v>
      </c>
    </row>
    <row r="18" spans="2:10" ht="12.75" customHeight="1" x14ac:dyDescent="0.2">
      <c r="B18" s="395">
        <v>9</v>
      </c>
      <c r="C18" s="397" t="s">
        <v>666</v>
      </c>
      <c r="D18" s="179">
        <v>0</v>
      </c>
      <c r="E18" s="172">
        <v>0</v>
      </c>
      <c r="F18" s="172">
        <v>0</v>
      </c>
      <c r="G18" s="172">
        <v>0</v>
      </c>
      <c r="H18" s="389">
        <f t="shared" si="1"/>
        <v>0</v>
      </c>
      <c r="I18" s="390" t="e">
        <f t="shared" si="2"/>
        <v>#DIV/0!</v>
      </c>
      <c r="J18" s="391">
        <f t="shared" si="0"/>
        <v>0</v>
      </c>
    </row>
    <row r="19" spans="2:10" ht="12.75" customHeight="1" x14ac:dyDescent="0.2">
      <c r="B19" s="395">
        <v>10</v>
      </c>
      <c r="C19" s="397" t="s">
        <v>667</v>
      </c>
      <c r="D19" s="179">
        <v>0</v>
      </c>
      <c r="E19" s="172">
        <v>0</v>
      </c>
      <c r="F19" s="172">
        <v>0</v>
      </c>
      <c r="G19" s="172">
        <v>0</v>
      </c>
      <c r="H19" s="389">
        <f t="shared" ref="H19:H30" si="3">E19+F19+G19</f>
        <v>0</v>
      </c>
      <c r="I19" s="390" t="e">
        <f t="shared" si="2"/>
        <v>#DIV/0!</v>
      </c>
      <c r="J19" s="391">
        <f t="shared" ref="J19:J30" si="4">D19-H19</f>
        <v>0</v>
      </c>
    </row>
    <row r="20" spans="2:10" ht="12.75" customHeight="1" x14ac:dyDescent="0.2">
      <c r="B20" s="395">
        <v>11</v>
      </c>
      <c r="C20" s="397" t="s">
        <v>668</v>
      </c>
      <c r="D20" s="179">
        <v>0</v>
      </c>
      <c r="E20" s="172">
        <v>0</v>
      </c>
      <c r="F20" s="172">
        <v>0</v>
      </c>
      <c r="G20" s="172">
        <v>0</v>
      </c>
      <c r="H20" s="389">
        <f t="shared" si="3"/>
        <v>0</v>
      </c>
      <c r="I20" s="390" t="e">
        <f t="shared" ref="I20:I30" si="5">H20/D20</f>
        <v>#DIV/0!</v>
      </c>
      <c r="J20" s="391">
        <f t="shared" si="4"/>
        <v>0</v>
      </c>
    </row>
    <row r="21" spans="2:10" ht="12.75" customHeight="1" x14ac:dyDescent="0.2">
      <c r="B21" s="395">
        <v>12</v>
      </c>
      <c r="C21" s="397" t="s">
        <v>669</v>
      </c>
      <c r="D21" s="179">
        <v>0</v>
      </c>
      <c r="E21" s="172">
        <v>0</v>
      </c>
      <c r="F21" s="172">
        <v>0</v>
      </c>
      <c r="G21" s="172">
        <v>0</v>
      </c>
      <c r="H21" s="389">
        <f t="shared" si="3"/>
        <v>0</v>
      </c>
      <c r="I21" s="390" t="e">
        <f t="shared" si="5"/>
        <v>#DIV/0!</v>
      </c>
      <c r="J21" s="391">
        <f t="shared" si="4"/>
        <v>0</v>
      </c>
    </row>
    <row r="22" spans="2:10" ht="12.75" customHeight="1" x14ac:dyDescent="0.2">
      <c r="B22" s="395">
        <v>13</v>
      </c>
      <c r="C22" s="397" t="s">
        <v>670</v>
      </c>
      <c r="D22" s="179">
        <v>0</v>
      </c>
      <c r="E22" s="172">
        <v>0</v>
      </c>
      <c r="F22" s="172">
        <v>0</v>
      </c>
      <c r="G22" s="172">
        <v>0</v>
      </c>
      <c r="H22" s="389">
        <f t="shared" si="3"/>
        <v>0</v>
      </c>
      <c r="I22" s="390" t="e">
        <f t="shared" si="5"/>
        <v>#DIV/0!</v>
      </c>
      <c r="J22" s="391">
        <f t="shared" si="4"/>
        <v>0</v>
      </c>
    </row>
    <row r="23" spans="2:10" ht="12.75" customHeight="1" x14ac:dyDescent="0.2">
      <c r="B23" s="395">
        <v>14</v>
      </c>
      <c r="C23" s="397" t="s">
        <v>673</v>
      </c>
      <c r="D23" s="179">
        <v>0</v>
      </c>
      <c r="E23" s="172">
        <v>0</v>
      </c>
      <c r="F23" s="172">
        <v>0</v>
      </c>
      <c r="G23" s="172">
        <v>0</v>
      </c>
      <c r="H23" s="389">
        <f t="shared" si="3"/>
        <v>0</v>
      </c>
      <c r="I23" s="390" t="e">
        <f t="shared" si="5"/>
        <v>#DIV/0!</v>
      </c>
      <c r="J23" s="391">
        <f t="shared" si="4"/>
        <v>0</v>
      </c>
    </row>
    <row r="24" spans="2:10" ht="12.75" customHeight="1" x14ac:dyDescent="0.2">
      <c r="B24" s="395">
        <v>15</v>
      </c>
      <c r="C24" s="397" t="s">
        <v>674</v>
      </c>
      <c r="D24" s="179">
        <v>0</v>
      </c>
      <c r="E24" s="172">
        <v>0</v>
      </c>
      <c r="F24" s="172">
        <v>0</v>
      </c>
      <c r="G24" s="172">
        <v>0</v>
      </c>
      <c r="H24" s="389">
        <f t="shared" si="3"/>
        <v>0</v>
      </c>
      <c r="I24" s="390" t="e">
        <f t="shared" si="5"/>
        <v>#DIV/0!</v>
      </c>
      <c r="J24" s="391">
        <f t="shared" si="4"/>
        <v>0</v>
      </c>
    </row>
    <row r="25" spans="2:10" ht="12.75" customHeight="1" x14ac:dyDescent="0.2">
      <c r="B25" s="395">
        <v>16</v>
      </c>
      <c r="C25" s="397" t="s">
        <v>675</v>
      </c>
      <c r="D25" s="179">
        <v>0</v>
      </c>
      <c r="E25" s="172">
        <v>0</v>
      </c>
      <c r="F25" s="172">
        <v>0</v>
      </c>
      <c r="G25" s="172">
        <v>0</v>
      </c>
      <c r="H25" s="389">
        <f t="shared" si="3"/>
        <v>0</v>
      </c>
      <c r="I25" s="390" t="e">
        <f t="shared" si="5"/>
        <v>#DIV/0!</v>
      </c>
      <c r="J25" s="391">
        <f t="shared" si="4"/>
        <v>0</v>
      </c>
    </row>
    <row r="26" spans="2:10" ht="12.75" customHeight="1" x14ac:dyDescent="0.2">
      <c r="B26" s="395">
        <v>17</v>
      </c>
      <c r="C26" s="397" t="s">
        <v>177</v>
      </c>
      <c r="D26" s="179">
        <v>0</v>
      </c>
      <c r="E26" s="172">
        <v>0</v>
      </c>
      <c r="F26" s="172">
        <v>0</v>
      </c>
      <c r="G26" s="172">
        <v>0</v>
      </c>
      <c r="H26" s="389">
        <f t="shared" si="3"/>
        <v>0</v>
      </c>
      <c r="I26" s="390" t="e">
        <f t="shared" si="5"/>
        <v>#DIV/0!</v>
      </c>
      <c r="J26" s="391">
        <f t="shared" si="4"/>
        <v>0</v>
      </c>
    </row>
    <row r="27" spans="2:10" ht="12.75" customHeight="1" x14ac:dyDescent="0.2">
      <c r="B27" s="395">
        <v>18</v>
      </c>
      <c r="C27" s="397" t="s">
        <v>176</v>
      </c>
      <c r="D27" s="179">
        <v>0</v>
      </c>
      <c r="E27" s="172">
        <v>0</v>
      </c>
      <c r="F27" s="172">
        <v>0</v>
      </c>
      <c r="G27" s="172">
        <v>0</v>
      </c>
      <c r="H27" s="389">
        <f t="shared" si="3"/>
        <v>0</v>
      </c>
      <c r="I27" s="390" t="e">
        <f t="shared" si="5"/>
        <v>#DIV/0!</v>
      </c>
      <c r="J27" s="391">
        <f t="shared" si="4"/>
        <v>0</v>
      </c>
    </row>
    <row r="28" spans="2:10" ht="12.75" customHeight="1" x14ac:dyDescent="0.2">
      <c r="B28" s="395">
        <v>19</v>
      </c>
      <c r="C28" s="397" t="s">
        <v>178</v>
      </c>
      <c r="D28" s="179">
        <v>0</v>
      </c>
      <c r="E28" s="172">
        <v>0</v>
      </c>
      <c r="F28" s="172">
        <v>0</v>
      </c>
      <c r="G28" s="172">
        <v>0</v>
      </c>
      <c r="H28" s="389">
        <f t="shared" si="3"/>
        <v>0</v>
      </c>
      <c r="I28" s="390" t="e">
        <f t="shared" si="5"/>
        <v>#DIV/0!</v>
      </c>
      <c r="J28" s="391">
        <f t="shared" si="4"/>
        <v>0</v>
      </c>
    </row>
    <row r="29" spans="2:10" ht="12.75" customHeight="1" x14ac:dyDescent="0.2">
      <c r="B29" s="395">
        <v>20</v>
      </c>
      <c r="C29" s="397" t="s">
        <v>671</v>
      </c>
      <c r="D29" s="179">
        <v>0</v>
      </c>
      <c r="E29" s="172">
        <v>0</v>
      </c>
      <c r="F29" s="172">
        <v>0</v>
      </c>
      <c r="G29" s="172">
        <v>0</v>
      </c>
      <c r="H29" s="389">
        <f t="shared" si="3"/>
        <v>0</v>
      </c>
      <c r="I29" s="390" t="e">
        <f t="shared" si="5"/>
        <v>#DIV/0!</v>
      </c>
      <c r="J29" s="391">
        <f t="shared" si="4"/>
        <v>0</v>
      </c>
    </row>
    <row r="30" spans="2:10" ht="12.75" customHeight="1" x14ac:dyDescent="0.2">
      <c r="B30" s="395">
        <v>21</v>
      </c>
      <c r="C30" s="398" t="s">
        <v>181</v>
      </c>
      <c r="D30" s="179">
        <v>0</v>
      </c>
      <c r="E30" s="172">
        <v>0</v>
      </c>
      <c r="F30" s="172">
        <v>0</v>
      </c>
      <c r="G30" s="172">
        <v>0</v>
      </c>
      <c r="H30" s="389">
        <f t="shared" si="3"/>
        <v>0</v>
      </c>
      <c r="I30" s="390" t="e">
        <f t="shared" si="5"/>
        <v>#DIV/0!</v>
      </c>
      <c r="J30" s="391">
        <f t="shared" si="4"/>
        <v>0</v>
      </c>
    </row>
    <row r="31" spans="2:10" ht="12.75" customHeight="1" thickBot="1" x14ac:dyDescent="0.25">
      <c r="B31" s="399">
        <v>22</v>
      </c>
      <c r="C31" s="400" t="s">
        <v>844</v>
      </c>
      <c r="D31" s="179">
        <v>0</v>
      </c>
      <c r="E31" s="173">
        <v>0</v>
      </c>
      <c r="F31" s="173">
        <v>0</v>
      </c>
      <c r="G31" s="173">
        <v>0</v>
      </c>
      <c r="H31" s="392">
        <f t="shared" ref="H31" si="6">E31+F31+G31</f>
        <v>0</v>
      </c>
      <c r="I31" s="393" t="e">
        <f t="shared" ref="I31" si="7">H31/D31</f>
        <v>#DIV/0!</v>
      </c>
      <c r="J31" s="394">
        <f t="shared" ref="J31" si="8">D31-H31</f>
        <v>0</v>
      </c>
    </row>
    <row r="32" spans="2:10" ht="12.75" customHeight="1" thickBot="1" x14ac:dyDescent="0.25">
      <c r="B32" s="12"/>
      <c r="C32" s="378" t="s">
        <v>163</v>
      </c>
      <c r="D32" s="379">
        <f>SUM(D10:D31)</f>
        <v>0</v>
      </c>
      <c r="E32" s="379">
        <f>SUM(E10:E31)</f>
        <v>0</v>
      </c>
      <c r="F32" s="379">
        <f>SUM(F10:F31)</f>
        <v>0</v>
      </c>
      <c r="G32" s="379">
        <f>SUM(G10:G31)</f>
        <v>0</v>
      </c>
      <c r="H32" s="379">
        <f>E32+F32+G32</f>
        <v>0</v>
      </c>
      <c r="I32" s="380" t="e">
        <f>H32/D32</f>
        <v>#DIV/0!</v>
      </c>
      <c r="J32" s="379">
        <f>D32-H32</f>
        <v>0</v>
      </c>
    </row>
    <row r="33" spans="3:10" ht="4.7" customHeight="1" x14ac:dyDescent="0.2">
      <c r="I33" s="67"/>
    </row>
    <row r="34" spans="3:10" x14ac:dyDescent="0.2">
      <c r="C34" s="17" t="s">
        <v>906</v>
      </c>
      <c r="D34" s="381">
        <f>'5'!D23</f>
        <v>0</v>
      </c>
      <c r="I34" s="67"/>
    </row>
    <row r="35" spans="3:10" x14ac:dyDescent="0.2">
      <c r="C35" s="17" t="s">
        <v>164</v>
      </c>
      <c r="D35" s="381">
        <f>'5'!D24</f>
        <v>0</v>
      </c>
      <c r="I35" s="67"/>
    </row>
    <row r="36" spans="3:10" x14ac:dyDescent="0.2">
      <c r="C36" s="17" t="s">
        <v>165</v>
      </c>
      <c r="D36" s="381">
        <f>'5'!D25+'5'!D26</f>
        <v>0</v>
      </c>
      <c r="E36" s="382"/>
      <c r="F36" s="382"/>
      <c r="G36" s="382"/>
      <c r="H36" s="383"/>
      <c r="I36" s="67"/>
    </row>
    <row r="37" spans="3:10" ht="4.7" customHeight="1" x14ac:dyDescent="0.2">
      <c r="C37" s="87"/>
      <c r="E37" s="383"/>
      <c r="I37" s="67"/>
    </row>
    <row r="38" spans="3:10" x14ac:dyDescent="0.2">
      <c r="C38" s="384" t="s">
        <v>166</v>
      </c>
      <c r="D38" s="385">
        <f>D32+D34+D35+D36</f>
        <v>0</v>
      </c>
      <c r="E38" s="383"/>
      <c r="I38" s="67"/>
    </row>
    <row r="39" spans="3:10" ht="4.7" customHeight="1" x14ac:dyDescent="0.2">
      <c r="C39" s="87"/>
      <c r="E39" s="383"/>
      <c r="I39" s="67"/>
    </row>
    <row r="40" spans="3:10" x14ac:dyDescent="0.2">
      <c r="C40" s="384" t="s">
        <v>167</v>
      </c>
      <c r="D40" s="385">
        <f>D38-D10</f>
        <v>0</v>
      </c>
      <c r="E40" s="383"/>
      <c r="I40" s="67"/>
    </row>
    <row r="41" spans="3:10" ht="4.7" customHeight="1" x14ac:dyDescent="0.2">
      <c r="E41" s="383"/>
      <c r="I41" s="67"/>
    </row>
    <row r="42" spans="3:10" ht="96" customHeight="1" x14ac:dyDescent="0.2">
      <c r="C42" s="575" t="s">
        <v>775</v>
      </c>
      <c r="D42" s="575"/>
      <c r="E42" s="575"/>
      <c r="F42" s="575"/>
      <c r="G42" s="575"/>
      <c r="H42" s="575"/>
      <c r="I42" s="575"/>
      <c r="J42" s="575"/>
    </row>
    <row r="43" spans="3:10" ht="4.7" customHeight="1" x14ac:dyDescent="0.2">
      <c r="C43" s="386"/>
      <c r="D43" s="386"/>
      <c r="E43" s="386"/>
      <c r="F43" s="386"/>
      <c r="G43" s="386"/>
      <c r="H43" s="386"/>
      <c r="I43" s="386"/>
      <c r="J43" s="386"/>
    </row>
    <row r="44" spans="3:10" x14ac:dyDescent="0.2">
      <c r="C44" s="87" t="s">
        <v>774</v>
      </c>
      <c r="D44" s="386"/>
      <c r="E44" s="386"/>
      <c r="F44" s="386"/>
      <c r="G44" s="386"/>
      <c r="H44" s="386"/>
      <c r="I44" s="386"/>
    </row>
    <row r="45" spans="3:10" ht="4.7" customHeight="1" x14ac:dyDescent="0.2">
      <c r="C45" s="386"/>
      <c r="D45" s="386"/>
      <c r="E45" s="386"/>
      <c r="F45" s="386"/>
      <c r="G45" s="386"/>
      <c r="H45" s="386"/>
      <c r="I45" s="386"/>
    </row>
    <row r="46" spans="3:10" ht="12.75" customHeight="1" x14ac:dyDescent="0.2">
      <c r="C46" s="387" t="s">
        <v>169</v>
      </c>
      <c r="D46" s="388"/>
      <c r="E46" s="374"/>
      <c r="F46" s="194"/>
      <c r="G46" s="194"/>
      <c r="H46" s="372"/>
    </row>
    <row r="47" spans="3:10" ht="12.75" customHeight="1" x14ac:dyDescent="0.2">
      <c r="C47" s="570"/>
      <c r="D47" s="570"/>
      <c r="E47" s="570"/>
      <c r="F47" s="570"/>
      <c r="G47" s="570"/>
      <c r="H47" s="570"/>
      <c r="I47" s="491" t="s">
        <v>894</v>
      </c>
      <c r="J47" s="491"/>
    </row>
    <row r="48" spans="3:10" ht="12.75" customHeight="1" thickBot="1" x14ac:dyDescent="0.25">
      <c r="C48" s="571"/>
      <c r="D48" s="571"/>
      <c r="E48" s="571"/>
      <c r="F48" s="571"/>
      <c r="G48" s="571"/>
      <c r="H48" s="571"/>
      <c r="I48" s="491"/>
      <c r="J48" s="491"/>
    </row>
    <row r="49" spans="2:10" ht="12.75" customHeight="1" x14ac:dyDescent="0.2">
      <c r="C49" s="372" t="s">
        <v>172</v>
      </c>
      <c r="D49" s="374"/>
      <c r="E49" s="374"/>
      <c r="F49" s="375"/>
      <c r="I49" s="491"/>
      <c r="J49" s="491"/>
    </row>
    <row r="50" spans="2:10" ht="4.7" customHeight="1" x14ac:dyDescent="0.2">
      <c r="C50" s="372"/>
      <c r="D50" s="374"/>
      <c r="E50" s="374"/>
      <c r="F50" s="375"/>
      <c r="G50" s="375"/>
      <c r="H50" s="376"/>
    </row>
    <row r="51" spans="2:10" ht="12.75" customHeight="1" x14ac:dyDescent="0.2">
      <c r="C51" s="570"/>
      <c r="D51" s="570"/>
      <c r="E51" s="570"/>
      <c r="F51" s="377"/>
      <c r="G51" s="564"/>
      <c r="H51" s="565"/>
    </row>
    <row r="52" spans="2:10" ht="12.75" customHeight="1" thickBot="1" x14ac:dyDescent="0.25">
      <c r="C52" s="571"/>
      <c r="D52" s="571"/>
      <c r="E52" s="571"/>
      <c r="F52" s="377"/>
      <c r="G52" s="566"/>
      <c r="H52" s="566"/>
    </row>
    <row r="53" spans="2:10" ht="12.75" customHeight="1" x14ac:dyDescent="0.2">
      <c r="C53" s="372" t="s">
        <v>680</v>
      </c>
      <c r="D53" s="374"/>
      <c r="E53" s="374"/>
      <c r="F53" s="375"/>
      <c r="G53" s="375" t="s">
        <v>171</v>
      </c>
      <c r="H53" s="376"/>
    </row>
    <row r="54" spans="2:10" ht="4.7" customHeight="1" x14ac:dyDescent="0.2">
      <c r="C54" s="372"/>
    </row>
    <row r="55" spans="2:10" ht="12.75" customHeight="1" x14ac:dyDescent="0.2">
      <c r="C55" s="568"/>
      <c r="D55" s="568"/>
      <c r="E55" s="373" t="s">
        <v>935</v>
      </c>
      <c r="F55" s="581"/>
      <c r="G55" s="582"/>
      <c r="H55" s="583"/>
    </row>
    <row r="56" spans="2:10" ht="12.75" customHeight="1" thickBot="1" x14ac:dyDescent="0.25">
      <c r="C56" s="569"/>
      <c r="D56" s="569"/>
      <c r="E56" s="373" t="s">
        <v>936</v>
      </c>
      <c r="F56" s="581"/>
      <c r="G56" s="582"/>
      <c r="H56" s="583"/>
    </row>
    <row r="57" spans="2:10" ht="12.75" customHeight="1" x14ac:dyDescent="0.2">
      <c r="C57" s="372" t="s">
        <v>170</v>
      </c>
      <c r="E57" s="373" t="s">
        <v>24</v>
      </c>
      <c r="F57" s="561"/>
      <c r="G57" s="562"/>
      <c r="H57" s="563"/>
    </row>
    <row r="58" spans="2:10" ht="4.7" customHeight="1" thickBot="1" x14ac:dyDescent="0.25">
      <c r="B58" s="370"/>
      <c r="C58" s="371"/>
      <c r="D58" s="370"/>
      <c r="E58" s="370"/>
      <c r="F58" s="370"/>
      <c r="G58" s="370"/>
      <c r="H58" s="370"/>
      <c r="I58" s="370"/>
      <c r="J58" s="370"/>
    </row>
    <row r="59" spans="2:10" ht="12.75" customHeight="1" thickTop="1" x14ac:dyDescent="0.2">
      <c r="B59" s="226" t="str">
        <f>'1'!B80</f>
        <v>For Year: 2026</v>
      </c>
      <c r="I59" s="67"/>
      <c r="J59" s="71" t="s">
        <v>905</v>
      </c>
    </row>
  </sheetData>
  <sheetProtection algorithmName="SHA-512" hashValue="LcH4/XaVqkPlaJQeVx17WRqakPO37AKo3CTKOvomT8PCjMpQuKdMb1fgNERCnPO8kYqnUxPKDOoV1A7BE1T19w==" saltValue="Sv7h6cpyYyus5a7DfkyOzg==" spinCount="100000" sheet="1" objects="1" scenarios="1"/>
  <mergeCells count="15">
    <mergeCell ref="B1:J1"/>
    <mergeCell ref="F57:H57"/>
    <mergeCell ref="G51:H52"/>
    <mergeCell ref="C7:C8"/>
    <mergeCell ref="I47:J49"/>
    <mergeCell ref="C55:D56"/>
    <mergeCell ref="C51:E52"/>
    <mergeCell ref="C47:H48"/>
    <mergeCell ref="J6:J9"/>
    <mergeCell ref="C42:J42"/>
    <mergeCell ref="E6:G6"/>
    <mergeCell ref="F7:G7"/>
    <mergeCell ref="I6:I9"/>
    <mergeCell ref="F55:H55"/>
    <mergeCell ref="F56:H56"/>
  </mergeCells>
  <phoneticPr fontId="4" type="noConversion"/>
  <hyperlinks>
    <hyperlink ref="B1" r:id="rId1" display="2024 QAP.pdf" xr:uid="{64F792CD-EEA7-45C2-BBEF-CA8CAD49D33B}"/>
  </hyperlinks>
  <printOptions horizontalCentered="1"/>
  <pageMargins left="0.28000000000000003" right="0.28000000000000003" top="0.65" bottom="0.35" header="0.31" footer="0.27"/>
  <pageSetup scale="56" fitToHeight="4" orientation="portrait" r:id="rId2"/>
  <headerFooter alignWithMargins="0">
    <oddHeader>&amp;C&amp;"Arial,Bold"Low-Income Housing Tax Credit / Tax Exempt Bond Application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5"/>
  <dimension ref="A1:W59"/>
  <sheetViews>
    <sheetView workbookViewId="0"/>
  </sheetViews>
  <sheetFormatPr defaultRowHeight="12.75" x14ac:dyDescent="0.2"/>
  <cols>
    <col min="1" max="1" width="14.140625" bestFit="1" customWidth="1"/>
    <col min="2" max="2" width="4.140625" bestFit="1" customWidth="1"/>
    <col min="6" max="6" width="30.28515625" bestFit="1" customWidth="1"/>
    <col min="7" max="7" width="16.5703125" bestFit="1" customWidth="1"/>
    <col min="8" max="8" width="34.5703125" bestFit="1" customWidth="1"/>
    <col min="9" max="9" width="3.28515625" style="42" customWidth="1"/>
    <col min="10" max="10" width="17.5703125" style="42" bestFit="1" customWidth="1"/>
    <col min="11" max="11" width="3.28515625" style="42" customWidth="1"/>
    <col min="12" max="12" width="16.5703125" style="42" customWidth="1"/>
    <col min="13" max="13" width="2" style="42" bestFit="1" customWidth="1"/>
    <col min="14" max="14" width="31.42578125" bestFit="1" customWidth="1"/>
    <col min="15" max="15" width="3" style="42" bestFit="1" customWidth="1"/>
    <col min="16" max="16" width="13.42578125" bestFit="1" customWidth="1"/>
    <col min="17" max="17" width="22.42578125" bestFit="1" customWidth="1"/>
    <col min="18" max="18" width="20.28515625" bestFit="1" customWidth="1"/>
    <col min="21" max="21" width="34.28515625" bestFit="1" customWidth="1"/>
  </cols>
  <sheetData>
    <row r="1" spans="1:23" x14ac:dyDescent="0.2">
      <c r="A1" s="19" t="s">
        <v>361</v>
      </c>
      <c r="B1" s="19" t="s">
        <v>362</v>
      </c>
      <c r="D1" t="s">
        <v>445</v>
      </c>
      <c r="F1" t="s">
        <v>444</v>
      </c>
      <c r="G1" s="19" t="s">
        <v>834</v>
      </c>
      <c r="H1" s="19" t="s">
        <v>902</v>
      </c>
      <c r="I1" s="19"/>
      <c r="J1" s="19" t="s">
        <v>450</v>
      </c>
      <c r="K1" s="19"/>
      <c r="L1" s="19" t="s">
        <v>690</v>
      </c>
      <c r="M1" s="19"/>
      <c r="N1" s="19" t="s">
        <v>462</v>
      </c>
      <c r="O1" s="19"/>
      <c r="P1" s="19" t="s">
        <v>583</v>
      </c>
      <c r="U1" s="19" t="s">
        <v>756</v>
      </c>
      <c r="W1" s="19" t="s">
        <v>770</v>
      </c>
    </row>
    <row r="2" spans="1:23" x14ac:dyDescent="0.2">
      <c r="A2" s="19" t="s">
        <v>312</v>
      </c>
      <c r="B2" t="s">
        <v>263</v>
      </c>
      <c r="D2" s="19" t="s">
        <v>676</v>
      </c>
      <c r="F2" s="31" t="s">
        <v>446</v>
      </c>
      <c r="G2" s="30" t="s">
        <v>371</v>
      </c>
      <c r="H2" s="30" t="s">
        <v>451</v>
      </c>
      <c r="I2" s="30"/>
      <c r="J2" s="30" t="s">
        <v>579</v>
      </c>
      <c r="K2" s="30"/>
      <c r="L2" s="30" t="s">
        <v>691</v>
      </c>
      <c r="M2" s="30"/>
      <c r="N2" s="30" t="s">
        <v>90</v>
      </c>
      <c r="O2" s="30"/>
      <c r="P2" s="30" t="s">
        <v>89</v>
      </c>
      <c r="Q2" s="30" t="s">
        <v>585</v>
      </c>
      <c r="R2" s="30" t="s">
        <v>586</v>
      </c>
      <c r="S2" s="30" t="s">
        <v>600</v>
      </c>
      <c r="U2" s="30" t="s">
        <v>757</v>
      </c>
      <c r="W2" s="30" t="s">
        <v>771</v>
      </c>
    </row>
    <row r="3" spans="1:23" x14ac:dyDescent="0.2">
      <c r="A3" t="s">
        <v>313</v>
      </c>
      <c r="B3" t="s">
        <v>264</v>
      </c>
      <c r="D3" s="19" t="s">
        <v>677</v>
      </c>
      <c r="F3" s="32" t="s">
        <v>185</v>
      </c>
      <c r="G3" s="28" t="s">
        <v>37</v>
      </c>
      <c r="H3" s="4" t="s">
        <v>56</v>
      </c>
      <c r="I3" s="4"/>
      <c r="J3" s="46" t="s">
        <v>46</v>
      </c>
      <c r="K3" s="146"/>
      <c r="L3" s="87" t="s">
        <v>692</v>
      </c>
      <c r="M3" s="1"/>
      <c r="N3" s="3" t="s">
        <v>468</v>
      </c>
      <c r="O3" s="1"/>
      <c r="P3" s="15" t="s">
        <v>95</v>
      </c>
      <c r="Q3" s="1" t="s">
        <v>103</v>
      </c>
      <c r="R3" s="1" t="s">
        <v>580</v>
      </c>
      <c r="S3">
        <v>11</v>
      </c>
      <c r="U3" s="3" t="s">
        <v>758</v>
      </c>
      <c r="W3" s="19" t="s">
        <v>144</v>
      </c>
    </row>
    <row r="4" spans="1:23" x14ac:dyDescent="0.2">
      <c r="A4" t="s">
        <v>314</v>
      </c>
      <c r="B4" t="s">
        <v>265</v>
      </c>
      <c r="D4" s="19" t="s">
        <v>433</v>
      </c>
      <c r="F4" s="32" t="s">
        <v>186</v>
      </c>
      <c r="G4" s="28" t="s">
        <v>678</v>
      </c>
      <c r="H4" s="4" t="s">
        <v>189</v>
      </c>
      <c r="I4" s="4"/>
      <c r="J4" s="46" t="s">
        <v>47</v>
      </c>
      <c r="K4" s="146"/>
      <c r="L4" s="87" t="s">
        <v>693</v>
      </c>
      <c r="M4" s="1"/>
      <c r="N4" s="3" t="s">
        <v>469</v>
      </c>
      <c r="O4" s="1"/>
      <c r="P4" s="15" t="s">
        <v>96</v>
      </c>
      <c r="Q4" s="1" t="s">
        <v>610</v>
      </c>
      <c r="R4" s="3" t="s">
        <v>597</v>
      </c>
      <c r="S4">
        <v>16</v>
      </c>
      <c r="U4" s="3" t="s">
        <v>759</v>
      </c>
      <c r="W4" s="19" t="s">
        <v>145</v>
      </c>
    </row>
    <row r="5" spans="1:23" x14ac:dyDescent="0.2">
      <c r="A5" t="s">
        <v>315</v>
      </c>
      <c r="B5" t="s">
        <v>266</v>
      </c>
      <c r="F5" s="22"/>
      <c r="G5" s="28" t="s">
        <v>440</v>
      </c>
      <c r="H5" s="4" t="s">
        <v>58</v>
      </c>
      <c r="I5" s="4"/>
      <c r="J5" s="46" t="s">
        <v>48</v>
      </c>
      <c r="K5" s="146"/>
      <c r="L5" s="85"/>
      <c r="M5" s="1"/>
      <c r="N5" s="1" t="s">
        <v>897</v>
      </c>
      <c r="P5" s="15" t="s">
        <v>97</v>
      </c>
      <c r="Q5" s="1" t="s">
        <v>104</v>
      </c>
      <c r="R5" s="3" t="s">
        <v>597</v>
      </c>
      <c r="S5" s="42">
        <v>16</v>
      </c>
      <c r="U5" s="3" t="s">
        <v>760</v>
      </c>
    </row>
    <row r="6" spans="1:23" x14ac:dyDescent="0.2">
      <c r="A6" t="s">
        <v>316</v>
      </c>
      <c r="B6" t="s">
        <v>267</v>
      </c>
      <c r="F6" s="83" t="s">
        <v>650</v>
      </c>
      <c r="G6" s="44" t="s">
        <v>679</v>
      </c>
      <c r="H6" s="4" t="s">
        <v>57</v>
      </c>
      <c r="I6" s="4"/>
      <c r="L6" s="30" t="s">
        <v>694</v>
      </c>
      <c r="M6" s="4"/>
      <c r="N6" s="1"/>
      <c r="O6" s="30"/>
      <c r="P6" s="15" t="s">
        <v>98</v>
      </c>
      <c r="Q6" s="1" t="s">
        <v>105</v>
      </c>
      <c r="R6" s="1" t="s">
        <v>581</v>
      </c>
      <c r="S6">
        <v>10</v>
      </c>
      <c r="U6" s="3" t="s">
        <v>761</v>
      </c>
      <c r="W6" s="30" t="s">
        <v>772</v>
      </c>
    </row>
    <row r="7" spans="1:23" x14ac:dyDescent="0.2">
      <c r="A7" t="s">
        <v>317</v>
      </c>
      <c r="B7" t="s">
        <v>268</v>
      </c>
      <c r="E7" s="144"/>
      <c r="F7" s="155" t="s">
        <v>911</v>
      </c>
      <c r="G7" s="82"/>
      <c r="H7" s="151" t="s">
        <v>903</v>
      </c>
      <c r="I7" s="151"/>
      <c r="J7" s="2" t="s">
        <v>651</v>
      </c>
      <c r="K7" s="1"/>
      <c r="L7" s="3" t="s">
        <v>695</v>
      </c>
      <c r="M7" s="1"/>
      <c r="O7" s="34"/>
      <c r="P7" s="15" t="s">
        <v>99</v>
      </c>
      <c r="Q7" s="1" t="s">
        <v>106</v>
      </c>
      <c r="R7" s="1" t="s">
        <v>580</v>
      </c>
      <c r="S7" s="42">
        <v>11</v>
      </c>
      <c r="U7" s="3" t="s">
        <v>762</v>
      </c>
      <c r="W7" s="19" t="s">
        <v>147</v>
      </c>
    </row>
    <row r="8" spans="1:23" x14ac:dyDescent="0.2">
      <c r="A8" t="s">
        <v>318</v>
      </c>
      <c r="B8" s="19" t="s">
        <v>269</v>
      </c>
      <c r="E8" s="144"/>
      <c r="F8" s="155" t="s">
        <v>182</v>
      </c>
      <c r="G8" s="1"/>
      <c r="H8" s="152" t="s">
        <v>187</v>
      </c>
      <c r="I8" s="152"/>
      <c r="J8" s="3" t="s">
        <v>747</v>
      </c>
      <c r="K8" s="1">
        <v>8</v>
      </c>
      <c r="L8" s="116" t="s">
        <v>696</v>
      </c>
      <c r="M8" s="5"/>
      <c r="N8" s="30" t="s">
        <v>461</v>
      </c>
      <c r="O8" s="24"/>
      <c r="P8" s="15" t="s">
        <v>100</v>
      </c>
      <c r="Q8" s="1" t="s">
        <v>107</v>
      </c>
      <c r="R8" s="1" t="s">
        <v>580</v>
      </c>
      <c r="S8" s="42">
        <v>11</v>
      </c>
      <c r="W8" s="19" t="s">
        <v>148</v>
      </c>
    </row>
    <row r="9" spans="1:23" x14ac:dyDescent="0.2">
      <c r="A9" t="s">
        <v>319</v>
      </c>
      <c r="B9" t="s">
        <v>270</v>
      </c>
      <c r="E9" s="144"/>
      <c r="F9" s="143" t="s">
        <v>155</v>
      </c>
      <c r="G9" s="82"/>
      <c r="H9" s="1"/>
      <c r="I9" s="1"/>
      <c r="J9" s="108" t="s">
        <v>752</v>
      </c>
      <c r="K9" s="145">
        <v>11</v>
      </c>
      <c r="L9" s="84"/>
      <c r="M9" s="5"/>
      <c r="N9" s="34">
        <v>20</v>
      </c>
      <c r="O9" s="24"/>
      <c r="P9" s="15" t="s">
        <v>101</v>
      </c>
      <c r="Q9" s="1" t="s">
        <v>108</v>
      </c>
      <c r="R9" s="1" t="s">
        <v>580</v>
      </c>
      <c r="S9" s="42">
        <v>11</v>
      </c>
      <c r="U9" s="30" t="s">
        <v>763</v>
      </c>
    </row>
    <row r="10" spans="1:23" x14ac:dyDescent="0.2">
      <c r="A10" t="s">
        <v>320</v>
      </c>
      <c r="B10" t="s">
        <v>271</v>
      </c>
      <c r="F10" s="143" t="s">
        <v>156</v>
      </c>
      <c r="G10" s="1"/>
      <c r="H10" s="2" t="s">
        <v>452</v>
      </c>
      <c r="I10" s="2"/>
      <c r="J10" s="3" t="s">
        <v>748</v>
      </c>
      <c r="K10" s="1">
        <v>10</v>
      </c>
      <c r="L10" s="1"/>
      <c r="M10" s="1"/>
      <c r="N10" s="34">
        <v>30</v>
      </c>
      <c r="O10" s="24"/>
      <c r="P10" s="15" t="s">
        <v>102</v>
      </c>
      <c r="Q10" s="1" t="s">
        <v>109</v>
      </c>
      <c r="R10" s="1" t="s">
        <v>580</v>
      </c>
      <c r="S10" s="42">
        <v>11</v>
      </c>
      <c r="U10" s="3" t="s">
        <v>766</v>
      </c>
    </row>
    <row r="11" spans="1:23" x14ac:dyDescent="0.2">
      <c r="A11" t="s">
        <v>321</v>
      </c>
      <c r="B11" t="s">
        <v>272</v>
      </c>
      <c r="F11" s="4"/>
      <c r="G11" s="82"/>
      <c r="H11" s="33" t="s">
        <v>453</v>
      </c>
      <c r="I11" s="33">
        <v>1</v>
      </c>
      <c r="J11" s="3" t="s">
        <v>749</v>
      </c>
      <c r="K11" s="1">
        <v>4</v>
      </c>
      <c r="L11" s="1"/>
      <c r="M11" s="1"/>
      <c r="N11" s="34">
        <v>40</v>
      </c>
      <c r="O11" s="24"/>
      <c r="P11" s="15" t="s">
        <v>111</v>
      </c>
      <c r="Q11" s="1" t="s">
        <v>110</v>
      </c>
      <c r="R11" s="1" t="s">
        <v>582</v>
      </c>
      <c r="S11">
        <v>12</v>
      </c>
      <c r="U11" s="3" t="s">
        <v>765</v>
      </c>
    </row>
    <row r="12" spans="1:23" x14ac:dyDescent="0.2">
      <c r="A12" t="s">
        <v>322</v>
      </c>
      <c r="B12" t="s">
        <v>273</v>
      </c>
      <c r="F12" s="30" t="s">
        <v>901</v>
      </c>
      <c r="H12" s="33" t="s">
        <v>454</v>
      </c>
      <c r="I12" s="33">
        <v>2</v>
      </c>
      <c r="J12" s="19" t="s">
        <v>750</v>
      </c>
      <c r="K12" s="42">
        <v>6</v>
      </c>
      <c r="M12" s="33"/>
      <c r="N12" s="24">
        <v>50</v>
      </c>
      <c r="P12" s="15" t="s">
        <v>112</v>
      </c>
      <c r="Q12" s="1" t="s">
        <v>115</v>
      </c>
      <c r="R12" s="1" t="s">
        <v>580</v>
      </c>
      <c r="S12">
        <v>11</v>
      </c>
      <c r="U12" s="3" t="s">
        <v>764</v>
      </c>
    </row>
    <row r="13" spans="1:23" x14ac:dyDescent="0.2">
      <c r="A13" t="s">
        <v>323</v>
      </c>
      <c r="B13" t="s">
        <v>274</v>
      </c>
      <c r="F13" s="30"/>
      <c r="M13" s="33"/>
      <c r="N13" s="24">
        <v>60</v>
      </c>
      <c r="O13" s="30"/>
      <c r="P13" s="15" t="s">
        <v>113</v>
      </c>
      <c r="Q13" s="1" t="s">
        <v>45</v>
      </c>
      <c r="R13" s="1" t="s">
        <v>382</v>
      </c>
      <c r="S13">
        <v>13</v>
      </c>
      <c r="U13" s="3" t="s">
        <v>391</v>
      </c>
    </row>
    <row r="14" spans="1:23" x14ac:dyDescent="0.2">
      <c r="A14" t="s">
        <v>324</v>
      </c>
      <c r="B14" t="s">
        <v>275</v>
      </c>
      <c r="F14" s="150" t="s">
        <v>777</v>
      </c>
      <c r="H14" s="30" t="s">
        <v>456</v>
      </c>
      <c r="I14" s="30"/>
      <c r="M14" s="33"/>
      <c r="N14" s="24">
        <v>70</v>
      </c>
      <c r="P14" s="15" t="s">
        <v>114</v>
      </c>
      <c r="Q14" s="1" t="s">
        <v>45</v>
      </c>
      <c r="R14" s="1" t="s">
        <v>382</v>
      </c>
      <c r="S14">
        <v>13</v>
      </c>
    </row>
    <row r="15" spans="1:23" x14ac:dyDescent="0.2">
      <c r="A15" t="s">
        <v>325</v>
      </c>
      <c r="B15" t="s">
        <v>276</v>
      </c>
      <c r="F15" s="149" t="s">
        <v>776</v>
      </c>
      <c r="H15" t="s">
        <v>455</v>
      </c>
      <c r="M15" s="33"/>
      <c r="N15" s="24">
        <v>80</v>
      </c>
      <c r="U15" s="1"/>
    </row>
    <row r="16" spans="1:23" x14ac:dyDescent="0.2">
      <c r="A16" t="s">
        <v>326</v>
      </c>
      <c r="B16" t="s">
        <v>277</v>
      </c>
      <c r="F16" s="150" t="s">
        <v>779</v>
      </c>
      <c r="H16" t="s">
        <v>828</v>
      </c>
      <c r="N16" s="24">
        <v>120</v>
      </c>
      <c r="P16" s="30" t="s">
        <v>584</v>
      </c>
    </row>
    <row r="17" spans="1:19" x14ac:dyDescent="0.2">
      <c r="A17" t="s">
        <v>327</v>
      </c>
      <c r="B17" t="s">
        <v>278</v>
      </c>
      <c r="F17" s="149" t="s">
        <v>778</v>
      </c>
      <c r="H17" t="s">
        <v>829</v>
      </c>
      <c r="M17" s="30"/>
      <c r="P17" s="15">
        <v>1</v>
      </c>
      <c r="Q17" s="3" t="s">
        <v>117</v>
      </c>
      <c r="R17" s="3" t="s">
        <v>117</v>
      </c>
      <c r="S17">
        <v>22</v>
      </c>
    </row>
    <row r="18" spans="1:19" x14ac:dyDescent="0.2">
      <c r="A18" s="19" t="s">
        <v>328</v>
      </c>
      <c r="B18" t="s">
        <v>279</v>
      </c>
      <c r="F18" s="150" t="s">
        <v>781</v>
      </c>
      <c r="H18" t="s">
        <v>896</v>
      </c>
      <c r="N18" s="30" t="s">
        <v>467</v>
      </c>
      <c r="P18" s="15">
        <v>2</v>
      </c>
      <c r="Q18" s="3" t="s">
        <v>118</v>
      </c>
      <c r="R18" s="3" t="s">
        <v>118</v>
      </c>
      <c r="S18">
        <v>21</v>
      </c>
    </row>
    <row r="19" spans="1:19" x14ac:dyDescent="0.2">
      <c r="A19" t="s">
        <v>329</v>
      </c>
      <c r="B19" t="s">
        <v>280</v>
      </c>
      <c r="F19" s="150" t="s">
        <v>783</v>
      </c>
      <c r="H19" t="s">
        <v>830</v>
      </c>
      <c r="N19" s="1" t="s">
        <v>464</v>
      </c>
      <c r="O19" s="42">
        <v>14</v>
      </c>
      <c r="P19" s="15">
        <v>3</v>
      </c>
      <c r="Q19" s="3" t="s">
        <v>119</v>
      </c>
      <c r="R19" s="3" t="s">
        <v>119</v>
      </c>
      <c r="S19">
        <v>30</v>
      </c>
    </row>
    <row r="20" spans="1:19" x14ac:dyDescent="0.2">
      <c r="A20" t="s">
        <v>330</v>
      </c>
      <c r="B20" t="s">
        <v>281</v>
      </c>
      <c r="F20" s="149" t="s">
        <v>780</v>
      </c>
      <c r="N20" s="1" t="s">
        <v>465</v>
      </c>
      <c r="O20" s="62">
        <v>15</v>
      </c>
      <c r="P20" s="15">
        <v>4</v>
      </c>
      <c r="Q20" s="3" t="s">
        <v>120</v>
      </c>
      <c r="R20" s="3" t="s">
        <v>120</v>
      </c>
      <c r="S20">
        <v>36</v>
      </c>
    </row>
    <row r="21" spans="1:19" x14ac:dyDescent="0.2">
      <c r="A21" t="s">
        <v>331</v>
      </c>
      <c r="B21" t="s">
        <v>282</v>
      </c>
      <c r="F21" s="149" t="s">
        <v>782</v>
      </c>
      <c r="H21" s="30" t="s">
        <v>64</v>
      </c>
      <c r="I21" s="30"/>
      <c r="N21" s="19" t="s">
        <v>904</v>
      </c>
      <c r="O21" s="42">
        <v>9</v>
      </c>
      <c r="P21" s="15">
        <v>5</v>
      </c>
      <c r="Q21" s="3" t="s">
        <v>121</v>
      </c>
      <c r="R21" s="3" t="s">
        <v>587</v>
      </c>
      <c r="S21">
        <v>17</v>
      </c>
    </row>
    <row r="22" spans="1:19" x14ac:dyDescent="0.2">
      <c r="A22" s="19" t="s">
        <v>332</v>
      </c>
      <c r="B22" t="s">
        <v>283</v>
      </c>
      <c r="F22" s="150" t="s">
        <v>785</v>
      </c>
      <c r="H22" s="42" t="s">
        <v>455</v>
      </c>
      <c r="N22" s="1" t="s">
        <v>463</v>
      </c>
      <c r="O22" s="62">
        <v>12</v>
      </c>
      <c r="P22" s="15">
        <v>6</v>
      </c>
      <c r="Q22" s="3" t="s">
        <v>122</v>
      </c>
      <c r="R22" s="3" t="s">
        <v>122</v>
      </c>
      <c r="S22">
        <v>12</v>
      </c>
    </row>
    <row r="23" spans="1:19" x14ac:dyDescent="0.2">
      <c r="A23" t="s">
        <v>333</v>
      </c>
      <c r="B23" t="s">
        <v>284</v>
      </c>
      <c r="F23" s="149" t="s">
        <v>784</v>
      </c>
      <c r="H23" s="42" t="s">
        <v>828</v>
      </c>
      <c r="N23" s="1" t="s">
        <v>466</v>
      </c>
      <c r="O23" s="1"/>
    </row>
    <row r="24" spans="1:19" x14ac:dyDescent="0.2">
      <c r="A24" t="s">
        <v>334</v>
      </c>
      <c r="B24" t="s">
        <v>285</v>
      </c>
      <c r="F24" s="150" t="s">
        <v>787</v>
      </c>
      <c r="H24" s="42" t="s">
        <v>831</v>
      </c>
      <c r="I24" s="42">
        <v>1</v>
      </c>
      <c r="M24" s="42">
        <v>1</v>
      </c>
      <c r="N24" s="1" t="s">
        <v>382</v>
      </c>
      <c r="O24" s="1">
        <v>25</v>
      </c>
      <c r="P24" s="30" t="s">
        <v>755</v>
      </c>
    </row>
    <row r="25" spans="1:19" x14ac:dyDescent="0.2">
      <c r="A25" s="19" t="s">
        <v>311</v>
      </c>
      <c r="B25" t="s">
        <v>286</v>
      </c>
      <c r="F25" s="150" t="s">
        <v>789</v>
      </c>
      <c r="H25" s="42" t="s">
        <v>382</v>
      </c>
      <c r="O25" s="1"/>
      <c r="P25" s="19" t="s">
        <v>753</v>
      </c>
    </row>
    <row r="26" spans="1:19" x14ac:dyDescent="0.2">
      <c r="A26" t="s">
        <v>335</v>
      </c>
      <c r="B26" t="s">
        <v>287</v>
      </c>
      <c r="F26" s="150" t="s">
        <v>791</v>
      </c>
      <c r="N26" s="30" t="s">
        <v>651</v>
      </c>
      <c r="P26" s="19" t="s">
        <v>754</v>
      </c>
    </row>
    <row r="27" spans="1:19" x14ac:dyDescent="0.2">
      <c r="A27" t="s">
        <v>336</v>
      </c>
      <c r="B27" t="s">
        <v>288</v>
      </c>
      <c r="F27" s="150" t="s">
        <v>793</v>
      </c>
      <c r="H27" s="30" t="s">
        <v>832</v>
      </c>
      <c r="I27" s="30"/>
      <c r="N27" s="19" t="s">
        <v>826</v>
      </c>
      <c r="O27" s="42">
        <v>8</v>
      </c>
    </row>
    <row r="28" spans="1:19" x14ac:dyDescent="0.2">
      <c r="A28" t="s">
        <v>337</v>
      </c>
      <c r="B28" t="s">
        <v>289</v>
      </c>
      <c r="F28" s="150" t="s">
        <v>796</v>
      </c>
      <c r="H28" t="s">
        <v>831</v>
      </c>
      <c r="N28" s="19" t="s">
        <v>825</v>
      </c>
      <c r="O28" s="42">
        <v>11</v>
      </c>
    </row>
    <row r="29" spans="1:19" x14ac:dyDescent="0.2">
      <c r="A29" t="s">
        <v>338</v>
      </c>
      <c r="B29" t="s">
        <v>290</v>
      </c>
      <c r="F29" s="150" t="s">
        <v>798</v>
      </c>
      <c r="N29" s="19" t="s">
        <v>823</v>
      </c>
      <c r="O29" s="42">
        <v>10</v>
      </c>
    </row>
    <row r="30" spans="1:19" x14ac:dyDescent="0.2">
      <c r="A30" t="s">
        <v>339</v>
      </c>
      <c r="B30" t="s">
        <v>291</v>
      </c>
      <c r="F30" s="150" t="s">
        <v>800</v>
      </c>
      <c r="H30" s="30" t="s">
        <v>194</v>
      </c>
      <c r="I30" s="30"/>
      <c r="N30" s="19" t="s">
        <v>824</v>
      </c>
      <c r="O30" s="42">
        <v>4</v>
      </c>
    </row>
    <row r="31" spans="1:19" x14ac:dyDescent="0.2">
      <c r="A31" t="s">
        <v>340</v>
      </c>
      <c r="B31" t="s">
        <v>292</v>
      </c>
      <c r="F31" s="149" t="s">
        <v>786</v>
      </c>
      <c r="H31" t="s">
        <v>831</v>
      </c>
      <c r="N31" s="19" t="s">
        <v>827</v>
      </c>
      <c r="O31" s="42">
        <v>6</v>
      </c>
    </row>
    <row r="32" spans="1:19" x14ac:dyDescent="0.2">
      <c r="A32" t="s">
        <v>341</v>
      </c>
      <c r="B32" t="s">
        <v>293</v>
      </c>
      <c r="F32" s="150" t="s">
        <v>801</v>
      </c>
      <c r="N32" s="42"/>
    </row>
    <row r="33" spans="1:13" x14ac:dyDescent="0.2">
      <c r="A33" t="s">
        <v>342</v>
      </c>
      <c r="B33" t="s">
        <v>294</v>
      </c>
      <c r="F33" s="150" t="s">
        <v>803</v>
      </c>
      <c r="H33" s="30" t="s">
        <v>833</v>
      </c>
      <c r="I33" s="30"/>
      <c r="M33" s="30"/>
    </row>
    <row r="34" spans="1:13" x14ac:dyDescent="0.2">
      <c r="A34" t="s">
        <v>343</v>
      </c>
      <c r="B34" t="s">
        <v>295</v>
      </c>
      <c r="F34" s="150" t="s">
        <v>805</v>
      </c>
      <c r="H34" t="s">
        <v>455</v>
      </c>
    </row>
    <row r="35" spans="1:13" x14ac:dyDescent="0.2">
      <c r="A35" t="s">
        <v>344</v>
      </c>
      <c r="B35" t="s">
        <v>296</v>
      </c>
      <c r="F35" s="149" t="s">
        <v>788</v>
      </c>
      <c r="H35" t="s">
        <v>828</v>
      </c>
    </row>
    <row r="36" spans="1:13" x14ac:dyDescent="0.2">
      <c r="A36" t="s">
        <v>345</v>
      </c>
      <c r="B36" t="s">
        <v>297</v>
      </c>
      <c r="F36" s="149" t="s">
        <v>790</v>
      </c>
      <c r="H36" t="s">
        <v>831</v>
      </c>
      <c r="M36" s="42">
        <v>1</v>
      </c>
    </row>
    <row r="37" spans="1:13" x14ac:dyDescent="0.2">
      <c r="A37" t="s">
        <v>346</v>
      </c>
      <c r="B37" t="s">
        <v>298</v>
      </c>
      <c r="F37" s="150" t="s">
        <v>806</v>
      </c>
      <c r="H37" t="s">
        <v>830</v>
      </c>
    </row>
    <row r="38" spans="1:13" x14ac:dyDescent="0.2">
      <c r="A38" t="s">
        <v>347</v>
      </c>
      <c r="B38" t="s">
        <v>52</v>
      </c>
      <c r="F38" s="150" t="s">
        <v>807</v>
      </c>
    </row>
    <row r="39" spans="1:13" x14ac:dyDescent="0.2">
      <c r="A39" s="19" t="s">
        <v>348</v>
      </c>
      <c r="B39" t="s">
        <v>299</v>
      </c>
      <c r="F39" s="149" t="s">
        <v>792</v>
      </c>
    </row>
    <row r="40" spans="1:13" x14ac:dyDescent="0.2">
      <c r="A40" t="s">
        <v>349</v>
      </c>
      <c r="B40" t="s">
        <v>300</v>
      </c>
      <c r="F40" s="149" t="s">
        <v>795</v>
      </c>
      <c r="H40" s="30"/>
      <c r="I40" s="30"/>
      <c r="M40" s="30"/>
    </row>
    <row r="41" spans="1:13" x14ac:dyDescent="0.2">
      <c r="A41" t="s">
        <v>350</v>
      </c>
      <c r="B41" t="s">
        <v>17</v>
      </c>
      <c r="F41" s="150" t="s">
        <v>808</v>
      </c>
      <c r="H41" s="19"/>
      <c r="I41" s="19"/>
      <c r="M41" s="19"/>
    </row>
    <row r="42" spans="1:13" x14ac:dyDescent="0.2">
      <c r="A42" t="s">
        <v>351</v>
      </c>
      <c r="B42" t="s">
        <v>301</v>
      </c>
      <c r="F42" s="149" t="s">
        <v>797</v>
      </c>
      <c r="H42" s="19"/>
      <c r="I42" s="19"/>
      <c r="M42" s="19"/>
    </row>
    <row r="43" spans="1:13" x14ac:dyDescent="0.2">
      <c r="A43" t="s">
        <v>352</v>
      </c>
      <c r="B43" t="s">
        <v>302</v>
      </c>
      <c r="F43" s="150" t="s">
        <v>809</v>
      </c>
    </row>
    <row r="44" spans="1:13" x14ac:dyDescent="0.2">
      <c r="A44" t="s">
        <v>353</v>
      </c>
      <c r="B44" t="s">
        <v>303</v>
      </c>
      <c r="F44" s="150" t="s">
        <v>810</v>
      </c>
    </row>
    <row r="45" spans="1:13" x14ac:dyDescent="0.2">
      <c r="A45" t="s">
        <v>354</v>
      </c>
      <c r="B45" t="s">
        <v>304</v>
      </c>
      <c r="F45" s="149" t="s">
        <v>799</v>
      </c>
    </row>
    <row r="46" spans="1:13" x14ac:dyDescent="0.2">
      <c r="A46" t="s">
        <v>355</v>
      </c>
      <c r="B46" t="s">
        <v>305</v>
      </c>
      <c r="F46" s="150" t="s">
        <v>812</v>
      </c>
    </row>
    <row r="47" spans="1:13" x14ac:dyDescent="0.2">
      <c r="A47" s="19" t="s">
        <v>356</v>
      </c>
      <c r="B47" t="s">
        <v>306</v>
      </c>
      <c r="F47" s="150" t="s">
        <v>811</v>
      </c>
    </row>
    <row r="48" spans="1:13" x14ac:dyDescent="0.2">
      <c r="A48" t="s">
        <v>357</v>
      </c>
      <c r="B48" t="s">
        <v>307</v>
      </c>
      <c r="F48" s="150" t="s">
        <v>813</v>
      </c>
    </row>
    <row r="49" spans="1:6" x14ac:dyDescent="0.2">
      <c r="A49" t="s">
        <v>358</v>
      </c>
      <c r="B49" t="s">
        <v>308</v>
      </c>
      <c r="F49" s="150" t="s">
        <v>814</v>
      </c>
    </row>
    <row r="50" spans="1:6" x14ac:dyDescent="0.2">
      <c r="A50" t="s">
        <v>359</v>
      </c>
      <c r="B50" t="s">
        <v>309</v>
      </c>
      <c r="F50" s="150" t="s">
        <v>815</v>
      </c>
    </row>
    <row r="51" spans="1:6" x14ac:dyDescent="0.2">
      <c r="A51" t="s">
        <v>360</v>
      </c>
      <c r="B51" t="s">
        <v>310</v>
      </c>
      <c r="F51" s="150" t="s">
        <v>816</v>
      </c>
    </row>
    <row r="52" spans="1:6" x14ac:dyDescent="0.2">
      <c r="F52" s="150" t="s">
        <v>817</v>
      </c>
    </row>
    <row r="53" spans="1:6" x14ac:dyDescent="0.2">
      <c r="F53" s="149" t="s">
        <v>794</v>
      </c>
    </row>
    <row r="54" spans="1:6" x14ac:dyDescent="0.2">
      <c r="F54" s="150" t="s">
        <v>818</v>
      </c>
    </row>
    <row r="55" spans="1:6" x14ac:dyDescent="0.2">
      <c r="F55" s="149" t="s">
        <v>802</v>
      </c>
    </row>
    <row r="56" spans="1:6" x14ac:dyDescent="0.2">
      <c r="F56" s="150" t="s">
        <v>819</v>
      </c>
    </row>
    <row r="57" spans="1:6" x14ac:dyDescent="0.2">
      <c r="F57" s="150" t="s">
        <v>820</v>
      </c>
    </row>
    <row r="58" spans="1:6" x14ac:dyDescent="0.2">
      <c r="F58" s="150" t="s">
        <v>821</v>
      </c>
    </row>
    <row r="59" spans="1:6" x14ac:dyDescent="0.2">
      <c r="F59" s="149" t="s">
        <v>804</v>
      </c>
    </row>
  </sheetData>
  <sortState ref="F17:F59">
    <sortCondition ref="F14"/>
  </sortState>
  <pageMargins left="0.7" right="0.7" top="0.75" bottom="0.75" header="0.3" footer="0.3"/>
  <pageSetup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6"/>
  <dimension ref="A1:T2344"/>
  <sheetViews>
    <sheetView workbookViewId="0">
      <selection activeCell="F51" sqref="F51"/>
    </sheetView>
  </sheetViews>
  <sheetFormatPr defaultRowHeight="12.75" x14ac:dyDescent="0.2"/>
  <cols>
    <col min="1" max="1" width="8" bestFit="1" customWidth="1"/>
    <col min="2" max="2" width="5" bestFit="1" customWidth="1"/>
    <col min="3" max="3" width="31.5703125" bestFit="1" customWidth="1"/>
    <col min="4" max="4" width="4.7109375" bestFit="1" customWidth="1"/>
    <col min="5" max="5" width="11.28515625" style="123" customWidth="1"/>
    <col min="6" max="6" width="45.28515625" style="24" customWidth="1"/>
    <col min="7" max="7" width="11.140625" style="24" hidden="1" customWidth="1"/>
    <col min="8" max="8" width="9.140625" hidden="1" customWidth="1"/>
    <col min="9" max="9" width="20" hidden="1" customWidth="1"/>
    <col min="10" max="10" width="24.140625" hidden="1" customWidth="1"/>
    <col min="11" max="11" width="16" hidden="1" customWidth="1"/>
    <col min="12" max="12" width="11.5703125" hidden="1" customWidth="1"/>
  </cols>
  <sheetData>
    <row r="1" spans="1:11" x14ac:dyDescent="0.2">
      <c r="A1" t="s">
        <v>366</v>
      </c>
      <c r="B1" t="s">
        <v>367</v>
      </c>
      <c r="C1" t="s">
        <v>363</v>
      </c>
      <c r="D1" t="s">
        <v>370</v>
      </c>
      <c r="E1" s="123" t="s">
        <v>364</v>
      </c>
      <c r="F1" s="24" t="s">
        <v>365</v>
      </c>
      <c r="G1" s="24" t="s">
        <v>555</v>
      </c>
      <c r="H1" t="s">
        <v>441</v>
      </c>
      <c r="I1" t="s">
        <v>437</v>
      </c>
      <c r="J1" s="19" t="s">
        <v>563</v>
      </c>
      <c r="K1" s="19" t="s">
        <v>564</v>
      </c>
    </row>
    <row r="2" spans="1:11" s="88" customFormat="1" x14ac:dyDescent="0.2">
      <c r="A2" s="88">
        <v>1</v>
      </c>
      <c r="B2" s="88">
        <v>1</v>
      </c>
      <c r="C2" s="88" t="s">
        <v>369</v>
      </c>
      <c r="E2" s="125">
        <f>'1'!J5</f>
        <v>0</v>
      </c>
      <c r="F2" s="89" t="str">
        <f>'1'!H5</f>
        <v>Development Name:</v>
      </c>
      <c r="G2" s="88" t="s">
        <v>435</v>
      </c>
      <c r="I2" s="90" t="s">
        <v>434</v>
      </c>
    </row>
    <row r="3" spans="1:11" s="88" customFormat="1" x14ac:dyDescent="0.2">
      <c r="A3" s="88">
        <v>2</v>
      </c>
      <c r="B3" s="88">
        <v>1</v>
      </c>
      <c r="C3" s="88" t="s">
        <v>369</v>
      </c>
      <c r="E3" s="127">
        <f>'1'!Q5</f>
        <v>0</v>
      </c>
      <c r="F3" s="89" t="str">
        <f>'1'!P5</f>
        <v>Date:</v>
      </c>
      <c r="G3" s="88" t="s">
        <v>1</v>
      </c>
      <c r="I3" s="90" t="s">
        <v>11</v>
      </c>
      <c r="J3" s="90" t="s">
        <v>558</v>
      </c>
      <c r="K3" s="91" t="str">
        <f>IF(E3=0,"",E3)</f>
        <v/>
      </c>
    </row>
    <row r="4" spans="1:11" s="88" customFormat="1" x14ac:dyDescent="0.2">
      <c r="A4" s="88">
        <v>3</v>
      </c>
      <c r="B4" s="88">
        <v>1</v>
      </c>
      <c r="C4" s="88" t="s">
        <v>369</v>
      </c>
      <c r="E4" s="124" t="e">
        <f>'1'!#REF!</f>
        <v>#REF!</v>
      </c>
      <c r="F4" s="89" t="e">
        <f>'1'!#REF!</f>
        <v>#REF!</v>
      </c>
      <c r="I4" s="90" t="s">
        <v>10</v>
      </c>
      <c r="J4" s="90"/>
      <c r="K4" s="91"/>
    </row>
    <row r="5" spans="1:11" s="88" customFormat="1" x14ac:dyDescent="0.2">
      <c r="A5" s="88">
        <v>4</v>
      </c>
      <c r="B5" s="88">
        <v>1</v>
      </c>
      <c r="C5" s="88" t="s">
        <v>12</v>
      </c>
      <c r="E5" s="125" t="e">
        <f>'1'!#REF!</f>
        <v>#REF!</v>
      </c>
      <c r="F5" s="92" t="e">
        <f>'1'!#REF!</f>
        <v>#REF!</v>
      </c>
      <c r="I5" s="90" t="s">
        <v>10</v>
      </c>
    </row>
    <row r="6" spans="1:11" s="88" customFormat="1" x14ac:dyDescent="0.2">
      <c r="A6" s="88">
        <v>5</v>
      </c>
      <c r="B6" s="88">
        <v>1</v>
      </c>
      <c r="C6" s="88" t="s">
        <v>12</v>
      </c>
      <c r="E6" s="125">
        <f>'1'!B10</f>
        <v>0</v>
      </c>
      <c r="F6" s="92" t="str">
        <f>'1'!C10</f>
        <v xml:space="preserve"> PHA Set-Aside</v>
      </c>
      <c r="I6" s="90" t="s">
        <v>10</v>
      </c>
    </row>
    <row r="7" spans="1:11" s="88" customFormat="1" x14ac:dyDescent="0.2">
      <c r="A7" s="88">
        <v>6</v>
      </c>
      <c r="B7" s="88">
        <v>1</v>
      </c>
      <c r="C7" s="88" t="s">
        <v>12</v>
      </c>
      <c r="E7" s="125">
        <f>'1'!B12</f>
        <v>0</v>
      </c>
      <c r="F7" s="92" t="e">
        <f>'1'!#REF!</f>
        <v>#REF!</v>
      </c>
      <c r="I7" s="90" t="s">
        <v>10</v>
      </c>
    </row>
    <row r="8" spans="1:11" s="88" customFormat="1" x14ac:dyDescent="0.2">
      <c r="A8" s="88">
        <v>7</v>
      </c>
      <c r="B8" s="88">
        <v>1</v>
      </c>
      <c r="C8" s="88" t="s">
        <v>12</v>
      </c>
      <c r="E8" s="125" t="e">
        <f>'1'!#REF!</f>
        <v>#REF!</v>
      </c>
      <c r="F8" s="92" t="str">
        <f>'1'!C12</f>
        <v xml:space="preserve"> State Tax Credits</v>
      </c>
      <c r="I8" s="90" t="s">
        <v>10</v>
      </c>
    </row>
    <row r="9" spans="1:11" s="88" customFormat="1" x14ac:dyDescent="0.2">
      <c r="A9" s="88">
        <v>8</v>
      </c>
      <c r="B9" s="88">
        <v>1</v>
      </c>
      <c r="C9" s="88" t="s">
        <v>12</v>
      </c>
      <c r="E9" s="125">
        <f>'1'!E10</f>
        <v>0</v>
      </c>
      <c r="F9" s="92" t="str">
        <f>'1'!G10</f>
        <v>New Construction</v>
      </c>
      <c r="G9" s="93" t="s">
        <v>538</v>
      </c>
      <c r="I9" s="90" t="s">
        <v>11</v>
      </c>
      <c r="J9" s="90" t="s">
        <v>556</v>
      </c>
      <c r="K9" s="88" t="str">
        <f>IF(E9="x",1,IF(E9="Yes",1,""))</f>
        <v/>
      </c>
    </row>
    <row r="10" spans="1:11" s="88" customFormat="1" x14ac:dyDescent="0.2">
      <c r="A10" s="88">
        <v>9</v>
      </c>
      <c r="B10" s="88">
        <v>1</v>
      </c>
      <c r="C10" s="88" t="s">
        <v>12</v>
      </c>
      <c r="E10" s="125" t="e">
        <f>'1'!#REF!</f>
        <v>#REF!</v>
      </c>
      <c r="F10" s="92" t="e">
        <f>'1'!#REF!</f>
        <v>#REF!</v>
      </c>
      <c r="G10" s="93" t="s">
        <v>538</v>
      </c>
      <c r="I10" s="90" t="s">
        <v>11</v>
      </c>
      <c r="J10" s="90" t="s">
        <v>556</v>
      </c>
      <c r="K10" s="88" t="e">
        <f>IF(E10="x",1,IF(E10="Yes",1,""))</f>
        <v>#REF!</v>
      </c>
    </row>
    <row r="11" spans="1:11" s="88" customFormat="1" x14ac:dyDescent="0.2">
      <c r="A11" s="88">
        <v>10</v>
      </c>
      <c r="B11" s="88">
        <v>1</v>
      </c>
      <c r="C11" s="88" t="s">
        <v>12</v>
      </c>
      <c r="E11" s="125">
        <f>'1'!E12</f>
        <v>0</v>
      </c>
      <c r="F11" s="92" t="e">
        <f>'1'!#REF!</f>
        <v>#REF!</v>
      </c>
      <c r="G11" s="93" t="s">
        <v>538</v>
      </c>
      <c r="I11" s="90" t="s">
        <v>11</v>
      </c>
      <c r="J11" s="90" t="s">
        <v>556</v>
      </c>
      <c r="K11" s="88" t="str">
        <f>IF(E11="x",1,IF(E11="Yes",1,""))</f>
        <v/>
      </c>
    </row>
    <row r="12" spans="1:11" s="88" customFormat="1" x14ac:dyDescent="0.2">
      <c r="A12" s="88">
        <v>11</v>
      </c>
      <c r="B12" s="88">
        <v>1</v>
      </c>
      <c r="C12" s="88" t="s">
        <v>12</v>
      </c>
      <c r="E12" s="125">
        <f>'1'!E14</f>
        <v>0</v>
      </c>
      <c r="F12" s="92" t="str">
        <f>'1'!G12</f>
        <v>Acq/Rehabilitation</v>
      </c>
      <c r="G12" s="93" t="s">
        <v>538</v>
      </c>
      <c r="I12" s="90" t="s">
        <v>11</v>
      </c>
      <c r="J12" s="90" t="s">
        <v>556</v>
      </c>
    </row>
    <row r="13" spans="1:11" s="88" customFormat="1" x14ac:dyDescent="0.2">
      <c r="A13" s="88">
        <v>12</v>
      </c>
      <c r="B13" s="88">
        <v>1</v>
      </c>
      <c r="C13" s="88" t="s">
        <v>12</v>
      </c>
      <c r="E13" s="125" t="e">
        <f>'1'!#REF!</f>
        <v>#REF!</v>
      </c>
      <c r="F13" s="92" t="str">
        <f>'1'!G14</f>
        <v>Adaptive Reuse</v>
      </c>
      <c r="G13" s="93" t="s">
        <v>538</v>
      </c>
      <c r="I13" s="90" t="s">
        <v>439</v>
      </c>
      <c r="J13" s="90" t="s">
        <v>556</v>
      </c>
      <c r="K13" s="88" t="e">
        <f>IF(E13="x",1,IF(E13="Yes",1,""))</f>
        <v>#REF!</v>
      </c>
    </row>
    <row r="14" spans="1:11" s="88" customFormat="1" x14ac:dyDescent="0.2">
      <c r="A14" s="88">
        <v>13</v>
      </c>
      <c r="B14" s="88">
        <v>1</v>
      </c>
      <c r="C14" s="88" t="s">
        <v>12</v>
      </c>
      <c r="E14" s="125">
        <f>'1'!K10</f>
        <v>0</v>
      </c>
      <c r="F14" s="94">
        <f>'1'!M10</f>
        <v>0</v>
      </c>
      <c r="I14" s="90" t="s">
        <v>10</v>
      </c>
    </row>
    <row r="15" spans="1:11" s="88" customFormat="1" x14ac:dyDescent="0.2">
      <c r="A15" s="88">
        <v>14</v>
      </c>
      <c r="B15" s="88">
        <v>1</v>
      </c>
      <c r="C15" s="88" t="s">
        <v>12</v>
      </c>
      <c r="E15" s="125">
        <f>'1'!K14</f>
        <v>0</v>
      </c>
      <c r="F15" s="94">
        <f>'1'!M14</f>
        <v>0</v>
      </c>
      <c r="I15" s="90" t="s">
        <v>10</v>
      </c>
    </row>
    <row r="16" spans="1:11" s="88" customFormat="1" x14ac:dyDescent="0.2">
      <c r="A16" s="88">
        <v>15</v>
      </c>
      <c r="B16" s="88">
        <v>1</v>
      </c>
      <c r="C16" s="88" t="s">
        <v>12</v>
      </c>
      <c r="E16" s="125" t="e">
        <f>'1'!#REF!</f>
        <v>#REF!</v>
      </c>
      <c r="F16" s="92" t="e">
        <f>'1'!#REF!</f>
        <v>#REF!</v>
      </c>
      <c r="G16" s="93" t="s">
        <v>542</v>
      </c>
      <c r="I16" s="90" t="s">
        <v>11</v>
      </c>
      <c r="J16" s="90" t="s">
        <v>556</v>
      </c>
      <c r="K16" s="88" t="e">
        <f>IF(E16=0,"",E16)</f>
        <v>#REF!</v>
      </c>
    </row>
    <row r="17" spans="1:12" s="88" customFormat="1" x14ac:dyDescent="0.2">
      <c r="A17" s="88">
        <v>16</v>
      </c>
      <c r="B17" s="88">
        <v>1</v>
      </c>
      <c r="C17" s="88" t="s">
        <v>12</v>
      </c>
      <c r="E17" s="125" t="e">
        <f>'1'!#REF!</f>
        <v>#REF!</v>
      </c>
      <c r="F17" s="92" t="e">
        <f>'1'!#REF!</f>
        <v>#REF!</v>
      </c>
      <c r="G17" s="93" t="s">
        <v>542</v>
      </c>
      <c r="I17" s="90" t="s">
        <v>11</v>
      </c>
      <c r="J17" s="90" t="s">
        <v>556</v>
      </c>
      <c r="K17" s="88" t="e">
        <f>IF(E17=0,"",E17)</f>
        <v>#REF!</v>
      </c>
    </row>
    <row r="18" spans="1:12" s="88" customFormat="1" x14ac:dyDescent="0.2">
      <c r="A18" s="88">
        <v>17</v>
      </c>
      <c r="B18" s="88">
        <v>1</v>
      </c>
      <c r="C18" s="88" t="s">
        <v>12</v>
      </c>
      <c r="E18" s="125" t="e">
        <f>'1'!#REF!</f>
        <v>#REF!</v>
      </c>
      <c r="F18" s="95" t="e">
        <f>'1'!#REF!</f>
        <v>#REF!</v>
      </c>
      <c r="G18" s="93" t="s">
        <v>542</v>
      </c>
      <c r="H18" s="93" t="s">
        <v>541</v>
      </c>
      <c r="I18" s="96" t="s">
        <v>11</v>
      </c>
      <c r="J18" s="90" t="s">
        <v>556</v>
      </c>
    </row>
    <row r="19" spans="1:12" s="88" customFormat="1" x14ac:dyDescent="0.2">
      <c r="A19" s="88">
        <v>18</v>
      </c>
      <c r="B19" s="88">
        <v>1</v>
      </c>
      <c r="C19" s="88" t="s">
        <v>12</v>
      </c>
      <c r="E19" s="125" t="e">
        <f>'1'!#REF!</f>
        <v>#REF!</v>
      </c>
      <c r="F19" s="92" t="e">
        <f>'1'!#REF!</f>
        <v>#REF!</v>
      </c>
      <c r="G19" s="92"/>
      <c r="H19" s="93" t="s">
        <v>543</v>
      </c>
      <c r="I19" s="96" t="s">
        <v>11</v>
      </c>
      <c r="J19" s="90" t="s">
        <v>556</v>
      </c>
    </row>
    <row r="20" spans="1:12" s="88" customFormat="1" x14ac:dyDescent="0.2">
      <c r="A20" s="88">
        <v>19</v>
      </c>
      <c r="B20" s="88">
        <v>1</v>
      </c>
      <c r="C20" s="88" t="s">
        <v>12</v>
      </c>
      <c r="E20" s="125">
        <f>'1'!I10</f>
        <v>0</v>
      </c>
      <c r="F20" s="92" t="str">
        <f>'1'!J10</f>
        <v xml:space="preserve"> # Designed for Families Units</v>
      </c>
      <c r="G20" s="93" t="s">
        <v>542</v>
      </c>
      <c r="I20" s="90" t="s">
        <v>11</v>
      </c>
      <c r="J20" s="90" t="s">
        <v>374</v>
      </c>
      <c r="K20" s="88" t="str">
        <f>IF(E20=0,"",E20)</f>
        <v/>
      </c>
    </row>
    <row r="21" spans="1:12" s="88" customFormat="1" x14ac:dyDescent="0.2">
      <c r="A21" s="88">
        <v>20</v>
      </c>
      <c r="B21" s="88">
        <v>1</v>
      </c>
      <c r="C21" s="88" t="s">
        <v>12</v>
      </c>
      <c r="E21" s="125">
        <f>'1'!I12</f>
        <v>0</v>
      </c>
      <c r="F21" s="92" t="str">
        <f>'1'!J12</f>
        <v xml:space="preserve"> # Older Persons (55+) Units</v>
      </c>
      <c r="G21" s="93" t="s">
        <v>435</v>
      </c>
      <c r="I21" s="90" t="s">
        <v>11</v>
      </c>
      <c r="J21" s="90" t="s">
        <v>374</v>
      </c>
    </row>
    <row r="22" spans="1:12" s="88" customFormat="1" x14ac:dyDescent="0.2">
      <c r="A22" s="88">
        <v>21</v>
      </c>
      <c r="B22" s="88">
        <v>1</v>
      </c>
      <c r="C22" s="88" t="s">
        <v>12</v>
      </c>
      <c r="E22" s="125">
        <f>'1'!I14</f>
        <v>0</v>
      </c>
      <c r="F22" s="94" t="str">
        <f>'1'!J14</f>
        <v xml:space="preserve"> # Elderly Persons (62+) Units</v>
      </c>
      <c r="G22" s="93" t="s">
        <v>542</v>
      </c>
      <c r="I22" s="90" t="s">
        <v>11</v>
      </c>
      <c r="J22" s="90" t="s">
        <v>374</v>
      </c>
      <c r="K22" s="88" t="str">
        <f>IF(E22=0,"",E22)</f>
        <v/>
      </c>
    </row>
    <row r="23" spans="1:12" s="88" customFormat="1" x14ac:dyDescent="0.2">
      <c r="A23" s="88">
        <v>22</v>
      </c>
      <c r="B23" s="88">
        <v>1</v>
      </c>
      <c r="C23" s="88" t="s">
        <v>12</v>
      </c>
      <c r="E23" s="125" t="e">
        <f>'1'!#REF!</f>
        <v>#REF!</v>
      </c>
      <c r="F23" s="94" t="e">
        <f>'1'!#REF!</f>
        <v>#REF!</v>
      </c>
      <c r="G23" s="93" t="s">
        <v>542</v>
      </c>
      <c r="I23" s="90" t="s">
        <v>11</v>
      </c>
      <c r="J23" s="90" t="s">
        <v>374</v>
      </c>
    </row>
    <row r="24" spans="1:12" s="88" customFormat="1" x14ac:dyDescent="0.2">
      <c r="A24" s="88">
        <v>23</v>
      </c>
      <c r="B24" s="88">
        <v>1</v>
      </c>
      <c r="C24" s="88" t="s">
        <v>12</v>
      </c>
      <c r="E24" s="125" t="e">
        <f>'1'!#REF!</f>
        <v>#REF!</v>
      </c>
      <c r="F24" s="94" t="e">
        <f>'1'!#REF!</f>
        <v>#REF!</v>
      </c>
      <c r="G24" s="93" t="s">
        <v>542</v>
      </c>
      <c r="I24" s="90" t="s">
        <v>11</v>
      </c>
      <c r="J24" s="90" t="s">
        <v>374</v>
      </c>
      <c r="K24" s="88" t="e">
        <f>IF(E24=0,"",E24)</f>
        <v>#REF!</v>
      </c>
    </row>
    <row r="25" spans="1:12" s="88" customFormat="1" x14ac:dyDescent="0.2">
      <c r="A25" s="88">
        <v>24</v>
      </c>
      <c r="B25" s="88">
        <v>1</v>
      </c>
      <c r="C25" s="88" t="s">
        <v>12</v>
      </c>
      <c r="E25" s="125" t="e">
        <f>'1'!#REF!</f>
        <v>#REF!</v>
      </c>
      <c r="F25" s="94" t="e">
        <f>'1'!#REF!</f>
        <v>#REF!</v>
      </c>
      <c r="G25" s="93" t="s">
        <v>542</v>
      </c>
      <c r="I25" s="90" t="s">
        <v>11</v>
      </c>
      <c r="J25" s="90" t="s">
        <v>374</v>
      </c>
    </row>
    <row r="26" spans="1:12" s="88" customFormat="1" x14ac:dyDescent="0.2">
      <c r="A26" s="88">
        <v>25</v>
      </c>
      <c r="B26" s="88">
        <v>1</v>
      </c>
      <c r="C26" s="88" t="s">
        <v>12</v>
      </c>
      <c r="E26" s="125" t="e">
        <f>'1'!#REF!</f>
        <v>#REF!</v>
      </c>
      <c r="F26" s="92" t="e">
        <f>'1'!#REF!</f>
        <v>#REF!</v>
      </c>
      <c r="G26" s="92"/>
      <c r="I26" s="90" t="s">
        <v>10</v>
      </c>
    </row>
    <row r="27" spans="1:12" s="88" customFormat="1" x14ac:dyDescent="0.2">
      <c r="A27" s="88">
        <v>26</v>
      </c>
      <c r="B27" s="88">
        <v>1</v>
      </c>
      <c r="C27" s="88" t="s">
        <v>12</v>
      </c>
      <c r="E27" s="126" t="e">
        <f>'1'!#REF!</f>
        <v>#REF!</v>
      </c>
      <c r="F27" s="92" t="e">
        <f>'1'!#REF!</f>
        <v>#REF!</v>
      </c>
      <c r="G27" s="97"/>
      <c r="I27" s="90" t="s">
        <v>10</v>
      </c>
      <c r="J27" s="98"/>
      <c r="K27" s="88" t="e">
        <f>IF(E27=0,"",E27)</f>
        <v>#REF!</v>
      </c>
    </row>
    <row r="28" spans="1:12" s="88" customFormat="1" x14ac:dyDescent="0.2">
      <c r="A28" s="88">
        <v>27</v>
      </c>
      <c r="B28" s="88">
        <v>1</v>
      </c>
      <c r="C28" s="88" t="s">
        <v>12</v>
      </c>
      <c r="E28" s="125" t="e">
        <f>'1'!#REF!</f>
        <v>#REF!</v>
      </c>
      <c r="F28" s="92" t="e">
        <f>'1'!#REF!</f>
        <v>#REF!</v>
      </c>
      <c r="G28" s="93" t="s">
        <v>542</v>
      </c>
      <c r="I28" s="98" t="s">
        <v>11</v>
      </c>
      <c r="J28" s="98" t="s">
        <v>559</v>
      </c>
      <c r="K28" s="88" t="e">
        <f>IF(E28=0,"",E28)</f>
        <v>#REF!</v>
      </c>
    </row>
    <row r="29" spans="1:12" s="88" customFormat="1" x14ac:dyDescent="0.2">
      <c r="A29" s="88">
        <v>28</v>
      </c>
      <c r="B29" s="88">
        <v>1</v>
      </c>
      <c r="C29" s="88" t="s">
        <v>12</v>
      </c>
      <c r="E29" s="126" t="e">
        <f>'1'!#REF!</f>
        <v>#REF!</v>
      </c>
      <c r="F29" s="99" t="e">
        <f>'1'!#REF!</f>
        <v>#REF!</v>
      </c>
      <c r="G29" s="99" t="s">
        <v>554</v>
      </c>
      <c r="I29" s="98" t="s">
        <v>11</v>
      </c>
      <c r="J29" s="98" t="s">
        <v>559</v>
      </c>
    </row>
    <row r="30" spans="1:12" s="88" customFormat="1" x14ac:dyDescent="0.2">
      <c r="A30" s="88">
        <v>29</v>
      </c>
      <c r="B30" s="88">
        <v>1</v>
      </c>
      <c r="C30" s="88" t="s">
        <v>12</v>
      </c>
      <c r="E30" s="125" t="e">
        <f>'1'!#REF!</f>
        <v>#REF!</v>
      </c>
      <c r="F30" s="100" t="e">
        <f>'1'!#REF!</f>
        <v>#REF!</v>
      </c>
      <c r="G30" s="99" t="s">
        <v>435</v>
      </c>
      <c r="H30" s="88" t="s">
        <v>368</v>
      </c>
      <c r="I30" s="98" t="s">
        <v>439</v>
      </c>
      <c r="J30" s="98" t="s">
        <v>559</v>
      </c>
    </row>
    <row r="31" spans="1:12" s="88" customFormat="1" x14ac:dyDescent="0.2">
      <c r="A31" s="88">
        <v>30</v>
      </c>
      <c r="B31" s="88">
        <v>1</v>
      </c>
      <c r="C31" s="88" t="s">
        <v>12</v>
      </c>
      <c r="E31" s="124" t="e">
        <f>'1'!#REF!</f>
        <v>#REF!</v>
      </c>
      <c r="F31" s="99" t="e">
        <f>'1'!#REF!</f>
        <v>#REF!</v>
      </c>
      <c r="G31" s="93" t="s">
        <v>435</v>
      </c>
      <c r="H31" s="88" t="s">
        <v>368</v>
      </c>
      <c r="I31" s="90" t="s">
        <v>10</v>
      </c>
      <c r="J31" s="90" t="s">
        <v>374</v>
      </c>
      <c r="K31" s="88" t="e">
        <f>IF(E31=0,"",E31)</f>
        <v>#REF!</v>
      </c>
      <c r="L31" s="93" t="s">
        <v>565</v>
      </c>
    </row>
    <row r="32" spans="1:12" s="88" customFormat="1" x14ac:dyDescent="0.2">
      <c r="A32" s="88">
        <v>31</v>
      </c>
      <c r="B32" s="88">
        <v>1</v>
      </c>
      <c r="C32" s="88" t="s">
        <v>258</v>
      </c>
      <c r="E32" s="125">
        <f>'1'!N19</f>
        <v>0</v>
      </c>
      <c r="F32" s="89" t="str">
        <f>'1'!M19</f>
        <v>County:</v>
      </c>
      <c r="G32" s="93" t="s">
        <v>435</v>
      </c>
      <c r="H32" s="88" t="s">
        <v>438</v>
      </c>
      <c r="I32" s="90" t="s">
        <v>434</v>
      </c>
      <c r="J32" s="90" t="s">
        <v>558</v>
      </c>
      <c r="K32" s="88" t="str">
        <f>IF(E32=0,"",E32)</f>
        <v/>
      </c>
      <c r="L32" s="93" t="s">
        <v>565</v>
      </c>
    </row>
    <row r="33" spans="1:12" s="88" customFormat="1" x14ac:dyDescent="0.2">
      <c r="A33" s="88">
        <v>32</v>
      </c>
      <c r="B33" s="88">
        <v>1</v>
      </c>
      <c r="C33" s="88" t="s">
        <v>258</v>
      </c>
      <c r="E33" s="125">
        <f>'1'!Q19</f>
        <v>0</v>
      </c>
      <c r="F33" s="89">
        <f>'1'!P19</f>
        <v>0</v>
      </c>
      <c r="G33" s="89"/>
      <c r="I33" s="90" t="s">
        <v>10</v>
      </c>
    </row>
    <row r="34" spans="1:12" s="88" customFormat="1" x14ac:dyDescent="0.2">
      <c r="A34" s="88">
        <v>33</v>
      </c>
      <c r="B34" s="88">
        <v>1</v>
      </c>
      <c r="C34" s="88" t="s">
        <v>258</v>
      </c>
      <c r="E34" s="125">
        <f>'1'!D21</f>
        <v>0</v>
      </c>
      <c r="F34" s="92" t="str">
        <f>'1'!B21</f>
        <v>Street Address:</v>
      </c>
      <c r="G34" s="92" t="s">
        <v>435</v>
      </c>
      <c r="I34" s="90" t="s">
        <v>434</v>
      </c>
      <c r="J34" s="90" t="s">
        <v>558</v>
      </c>
      <c r="K34" s="88" t="str">
        <f>IF(E34=0,"",E34)</f>
        <v/>
      </c>
    </row>
    <row r="35" spans="1:12" s="88" customFormat="1" x14ac:dyDescent="0.2">
      <c r="A35" s="88">
        <v>34</v>
      </c>
      <c r="B35" s="88">
        <v>1</v>
      </c>
      <c r="C35" s="88" t="s">
        <v>258</v>
      </c>
      <c r="E35" s="125" t="e">
        <f>'1'!#REF!</f>
        <v>#REF!</v>
      </c>
      <c r="F35" s="92" t="str">
        <f>'1'!M21</f>
        <v xml:space="preserve">Group: </v>
      </c>
      <c r="G35" s="92"/>
      <c r="I35" s="90" t="s">
        <v>10</v>
      </c>
    </row>
    <row r="36" spans="1:12" s="88" customFormat="1" x14ac:dyDescent="0.2">
      <c r="A36" s="88">
        <v>35</v>
      </c>
      <c r="B36" s="88">
        <v>1</v>
      </c>
      <c r="C36" s="88" t="s">
        <v>258</v>
      </c>
      <c r="E36" s="125">
        <f>'1'!D23</f>
        <v>0</v>
      </c>
      <c r="F36" s="92" t="str">
        <f>'1'!B23</f>
        <v>City:</v>
      </c>
      <c r="G36" s="93" t="s">
        <v>435</v>
      </c>
      <c r="H36" s="88" t="s">
        <v>438</v>
      </c>
      <c r="I36" s="90" t="s">
        <v>434</v>
      </c>
      <c r="J36" s="90" t="s">
        <v>558</v>
      </c>
      <c r="K36" s="88" t="str">
        <f>IF(E36=0,"",E36)</f>
        <v/>
      </c>
      <c r="L36" s="93" t="s">
        <v>565</v>
      </c>
    </row>
    <row r="37" spans="1:12" s="88" customFormat="1" x14ac:dyDescent="0.2">
      <c r="A37" s="88">
        <v>36</v>
      </c>
      <c r="B37" s="88">
        <v>1</v>
      </c>
      <c r="C37" s="88" t="s">
        <v>258</v>
      </c>
      <c r="E37" s="125" t="e">
        <f>'1'!#REF!</f>
        <v>#REF!</v>
      </c>
      <c r="F37" s="92" t="str">
        <f>'1'!M23</f>
        <v>Portfolio Transaction:</v>
      </c>
      <c r="G37" s="92" t="s">
        <v>435</v>
      </c>
      <c r="H37" s="88" t="s">
        <v>368</v>
      </c>
      <c r="I37" s="98" t="s">
        <v>11</v>
      </c>
      <c r="J37" s="90" t="s">
        <v>558</v>
      </c>
      <c r="K37" s="88" t="e">
        <f>IF(E37=0,"",E37)</f>
        <v>#REF!</v>
      </c>
    </row>
    <row r="38" spans="1:12" s="88" customFormat="1" x14ac:dyDescent="0.2">
      <c r="A38" s="88">
        <v>37</v>
      </c>
      <c r="B38" s="88">
        <v>1</v>
      </c>
      <c r="C38" s="88" t="s">
        <v>258</v>
      </c>
      <c r="E38" s="125" t="str">
        <f>'1'!D25</f>
        <v>SC</v>
      </c>
      <c r="F38" s="92" t="str">
        <f>'1'!B25</f>
        <v>State:</v>
      </c>
      <c r="G38" s="92" t="s">
        <v>435</v>
      </c>
      <c r="H38" s="88" t="s">
        <v>438</v>
      </c>
      <c r="I38" s="90" t="s">
        <v>434</v>
      </c>
      <c r="J38" s="90" t="s">
        <v>558</v>
      </c>
      <c r="K38" s="88" t="str">
        <f>IF(E38=0,"",E38)</f>
        <v>SC</v>
      </c>
    </row>
    <row r="39" spans="1:12" s="88" customFormat="1" x14ac:dyDescent="0.2">
      <c r="A39" s="88">
        <v>38</v>
      </c>
      <c r="B39" s="88">
        <v>1</v>
      </c>
      <c r="C39" s="88" t="s">
        <v>258</v>
      </c>
      <c r="E39" s="125">
        <f>'1'!H25</f>
        <v>0</v>
      </c>
      <c r="F39" s="92" t="str">
        <f>'1'!G25</f>
        <v>Zip:</v>
      </c>
      <c r="G39" s="93" t="s">
        <v>542</v>
      </c>
      <c r="I39" s="90" t="s">
        <v>434</v>
      </c>
      <c r="J39" s="90" t="s">
        <v>558</v>
      </c>
      <c r="K39" s="88" t="str">
        <f>IF(E39=0,"",E39)</f>
        <v/>
      </c>
    </row>
    <row r="40" spans="1:12" s="88" customFormat="1" x14ac:dyDescent="0.2">
      <c r="A40" s="88">
        <v>39</v>
      </c>
      <c r="B40" s="88">
        <v>1</v>
      </c>
      <c r="C40" s="88" t="s">
        <v>258</v>
      </c>
      <c r="E40" s="127">
        <f>'1'!N25</f>
        <v>0</v>
      </c>
      <c r="F40" s="92">
        <f>'1'!K25</f>
        <v>0</v>
      </c>
      <c r="G40" s="92"/>
      <c r="I40" s="90" t="s">
        <v>10</v>
      </c>
    </row>
    <row r="41" spans="1:12" s="88" customFormat="1" x14ac:dyDescent="0.2">
      <c r="A41" s="88">
        <v>40</v>
      </c>
      <c r="B41" s="88">
        <v>1</v>
      </c>
      <c r="C41" s="88" t="s">
        <v>258</v>
      </c>
      <c r="E41" s="125" t="e">
        <f>'1'!#REF!</f>
        <v>#REF!</v>
      </c>
      <c r="F41" s="89" t="e">
        <f>'1'!#REF!</f>
        <v>#REF!</v>
      </c>
      <c r="G41" s="89"/>
      <c r="I41" s="90" t="s">
        <v>10</v>
      </c>
    </row>
    <row r="42" spans="1:12" s="88" customFormat="1" x14ac:dyDescent="0.2">
      <c r="A42" s="88">
        <v>41</v>
      </c>
      <c r="B42" s="88">
        <v>1</v>
      </c>
      <c r="C42" s="88" t="s">
        <v>258</v>
      </c>
      <c r="E42" s="125" t="e">
        <f>'1'!#REF!</f>
        <v>#REF!</v>
      </c>
      <c r="F42" s="89" t="e">
        <f>'1'!#REF!</f>
        <v>#REF!</v>
      </c>
      <c r="G42" s="89"/>
      <c r="I42" s="90" t="s">
        <v>10</v>
      </c>
    </row>
    <row r="43" spans="1:12" s="88" customFormat="1" x14ac:dyDescent="0.2">
      <c r="A43" s="88">
        <v>42</v>
      </c>
      <c r="B43" s="88">
        <v>1</v>
      </c>
      <c r="C43" s="88" t="s">
        <v>258</v>
      </c>
      <c r="E43" s="125" t="e">
        <f>'1'!#REF!</f>
        <v>#REF!</v>
      </c>
      <c r="F43" s="89" t="e">
        <f>'1'!#REF!</f>
        <v>#REF!</v>
      </c>
      <c r="G43" s="89"/>
      <c r="I43" s="90" t="s">
        <v>10</v>
      </c>
    </row>
    <row r="44" spans="1:12" s="88" customFormat="1" x14ac:dyDescent="0.2">
      <c r="A44" s="88">
        <v>43</v>
      </c>
      <c r="B44" s="88">
        <v>1</v>
      </c>
      <c r="C44" s="88" t="s">
        <v>258</v>
      </c>
      <c r="E44" s="125" t="str">
        <f>'1'!B38</f>
        <v>Email:</v>
      </c>
      <c r="F44" s="89">
        <f>'1'!C38</f>
        <v>0</v>
      </c>
      <c r="G44" s="89"/>
      <c r="I44" s="90" t="s">
        <v>10</v>
      </c>
    </row>
    <row r="45" spans="1:12" s="88" customFormat="1" x14ac:dyDescent="0.2">
      <c r="A45" s="88">
        <v>44</v>
      </c>
      <c r="B45" s="88">
        <v>1</v>
      </c>
      <c r="C45" s="88" t="s">
        <v>258</v>
      </c>
      <c r="E45" s="125" t="e">
        <f>'1'!#REF!</f>
        <v>#REF!</v>
      </c>
      <c r="F45" s="89" t="s">
        <v>682</v>
      </c>
      <c r="G45" s="89"/>
      <c r="I45" s="90" t="s">
        <v>10</v>
      </c>
    </row>
    <row r="46" spans="1:12" s="88" customFormat="1" x14ac:dyDescent="0.2">
      <c r="A46" s="88">
        <v>45</v>
      </c>
      <c r="B46" s="88">
        <v>1</v>
      </c>
      <c r="C46" s="88" t="s">
        <v>258</v>
      </c>
      <c r="E46" s="125">
        <f>'1'!D30</f>
        <v>0</v>
      </c>
      <c r="F46" s="92" t="str">
        <f>'1'!B30</f>
        <v>Entity Name:</v>
      </c>
      <c r="G46" s="93" t="s">
        <v>435</v>
      </c>
      <c r="I46" s="98" t="s">
        <v>434</v>
      </c>
    </row>
    <row r="47" spans="1:12" s="88" customFormat="1" x14ac:dyDescent="0.2">
      <c r="A47" s="88">
        <v>46</v>
      </c>
      <c r="B47" s="88">
        <v>1</v>
      </c>
      <c r="C47" s="88" t="s">
        <v>258</v>
      </c>
      <c r="E47" s="125">
        <f>'1'!D34</f>
        <v>0</v>
      </c>
      <c r="F47" s="92" t="str">
        <f>'1'!B34</f>
        <v>Contact Person:</v>
      </c>
      <c r="G47" s="93" t="s">
        <v>435</v>
      </c>
      <c r="I47" s="98" t="s">
        <v>434</v>
      </c>
    </row>
    <row r="48" spans="1:12" s="88" customFormat="1" x14ac:dyDescent="0.2">
      <c r="A48" s="88">
        <v>47</v>
      </c>
      <c r="B48" s="88">
        <v>1</v>
      </c>
      <c r="C48" s="88" t="s">
        <v>258</v>
      </c>
      <c r="E48" s="125">
        <f>'1'!H36</f>
        <v>0</v>
      </c>
      <c r="F48" s="92">
        <f>'1'!G36</f>
        <v>0</v>
      </c>
      <c r="G48" s="93" t="s">
        <v>435</v>
      </c>
      <c r="I48" s="98" t="s">
        <v>434</v>
      </c>
    </row>
    <row r="49" spans="1:20" s="88" customFormat="1" x14ac:dyDescent="0.2">
      <c r="A49" s="88">
        <v>48</v>
      </c>
      <c r="B49" s="88">
        <v>1</v>
      </c>
      <c r="C49" s="88" t="s">
        <v>258</v>
      </c>
      <c r="E49" s="125">
        <f>'1'!M36</f>
        <v>0</v>
      </c>
      <c r="F49" s="92">
        <f>'1'!K36</f>
        <v>0</v>
      </c>
      <c r="G49" s="93" t="s">
        <v>435</v>
      </c>
      <c r="I49" s="98" t="s">
        <v>434</v>
      </c>
    </row>
    <row r="50" spans="1:20" s="88" customFormat="1" x14ac:dyDescent="0.2">
      <c r="A50" s="88">
        <v>49</v>
      </c>
      <c r="B50" s="88">
        <v>1</v>
      </c>
      <c r="C50" s="88" t="s">
        <v>258</v>
      </c>
      <c r="E50" s="125">
        <f>'1'!Q36</f>
        <v>0</v>
      </c>
      <c r="F50" s="92">
        <f>'1'!P36</f>
        <v>0</v>
      </c>
      <c r="G50" s="93" t="s">
        <v>435</v>
      </c>
      <c r="I50" s="98" t="s">
        <v>434</v>
      </c>
    </row>
    <row r="51" spans="1:20" s="88" customFormat="1" x14ac:dyDescent="0.2">
      <c r="A51" s="88">
        <v>50</v>
      </c>
      <c r="B51" s="88">
        <v>1</v>
      </c>
      <c r="C51" s="88" t="s">
        <v>258</v>
      </c>
      <c r="E51" s="125">
        <f>'1'!H38</f>
        <v>0</v>
      </c>
      <c r="F51" s="92">
        <f>'1'!G38</f>
        <v>0</v>
      </c>
      <c r="G51" s="93" t="s">
        <v>435</v>
      </c>
      <c r="I51" s="98" t="s">
        <v>434</v>
      </c>
    </row>
    <row r="52" spans="1:20" s="88" customFormat="1" x14ac:dyDescent="0.2">
      <c r="A52" s="88">
        <v>51</v>
      </c>
      <c r="B52" s="88">
        <v>1</v>
      </c>
      <c r="C52" s="88" t="s">
        <v>258</v>
      </c>
      <c r="E52" s="125" t="e">
        <f>'1'!#REF!</f>
        <v>#REF!</v>
      </c>
      <c r="F52" s="92" t="e">
        <f>'1'!#REF!</f>
        <v>#REF!</v>
      </c>
      <c r="G52" s="93" t="s">
        <v>435</v>
      </c>
      <c r="I52" s="98" t="s">
        <v>434</v>
      </c>
    </row>
    <row r="53" spans="1:20" s="88" customFormat="1" x14ac:dyDescent="0.2">
      <c r="A53" s="88">
        <v>52</v>
      </c>
      <c r="B53" s="88">
        <v>1</v>
      </c>
      <c r="C53" s="88" t="s">
        <v>258</v>
      </c>
      <c r="E53" s="125" t="e">
        <f>'1'!#REF!</f>
        <v>#REF!</v>
      </c>
      <c r="F53" s="92" t="e">
        <f>'1'!#REF!</f>
        <v>#REF!</v>
      </c>
      <c r="G53" s="93" t="s">
        <v>435</v>
      </c>
      <c r="I53" s="98" t="s">
        <v>434</v>
      </c>
    </row>
    <row r="54" spans="1:20" s="88" customFormat="1" x14ac:dyDescent="0.2">
      <c r="A54" s="88">
        <v>53</v>
      </c>
      <c r="B54" s="88">
        <v>1</v>
      </c>
      <c r="C54" s="88" t="s">
        <v>258</v>
      </c>
      <c r="E54" s="125">
        <f>'1'!D36</f>
        <v>0</v>
      </c>
      <c r="F54" s="92" t="str">
        <f>'1'!B36</f>
        <v>Telephone:</v>
      </c>
      <c r="G54" s="93" t="s">
        <v>435</v>
      </c>
      <c r="I54" s="98" t="s">
        <v>434</v>
      </c>
    </row>
    <row r="55" spans="1:20" s="88" customFormat="1" x14ac:dyDescent="0.2">
      <c r="A55" s="88">
        <v>54</v>
      </c>
      <c r="B55" s="88">
        <v>1</v>
      </c>
      <c r="C55" s="88" t="s">
        <v>258</v>
      </c>
      <c r="E55" s="125" t="e">
        <f>'1'!#REF!</f>
        <v>#REF!</v>
      </c>
      <c r="F55" s="92" t="e">
        <f>'1'!#REF!</f>
        <v>#REF!</v>
      </c>
      <c r="G55" s="93" t="s">
        <v>435</v>
      </c>
      <c r="I55" s="98" t="s">
        <v>434</v>
      </c>
    </row>
    <row r="56" spans="1:20" s="88" customFormat="1" x14ac:dyDescent="0.2">
      <c r="A56" s="88">
        <v>55</v>
      </c>
      <c r="B56" s="88">
        <v>1</v>
      </c>
      <c r="C56" s="88" t="s">
        <v>258</v>
      </c>
      <c r="E56" s="126" t="e">
        <f>'1'!#REF!</f>
        <v>#REF!</v>
      </c>
      <c r="F56" s="92" t="e">
        <f>'1'!#REF!</f>
        <v>#REF!</v>
      </c>
      <c r="G56" s="92"/>
      <c r="I56" s="90" t="s">
        <v>10</v>
      </c>
    </row>
    <row r="57" spans="1:20" s="88" customFormat="1" x14ac:dyDescent="0.2">
      <c r="A57" s="88">
        <v>56</v>
      </c>
      <c r="B57" s="88">
        <v>1</v>
      </c>
      <c r="C57" s="88" t="s">
        <v>258</v>
      </c>
      <c r="E57" s="125" t="e">
        <f>'1'!#REF!</f>
        <v>#REF!</v>
      </c>
      <c r="F57" s="92" t="e">
        <f>'1'!#REF!</f>
        <v>#REF!</v>
      </c>
      <c r="G57" s="92"/>
      <c r="I57" s="90" t="s">
        <v>10</v>
      </c>
    </row>
    <row r="58" spans="1:20" s="88" customFormat="1" x14ac:dyDescent="0.2">
      <c r="A58" s="88">
        <v>57</v>
      </c>
      <c r="B58" s="88">
        <v>1</v>
      </c>
      <c r="C58" s="88" t="s">
        <v>258</v>
      </c>
      <c r="E58" s="126" t="e">
        <f>'1'!#REF!</f>
        <v>#REF!</v>
      </c>
      <c r="F58" s="92" t="e">
        <f>'1'!#REF!</f>
        <v>#REF!</v>
      </c>
      <c r="G58" s="92"/>
      <c r="I58" s="90" t="s">
        <v>10</v>
      </c>
    </row>
    <row r="59" spans="1:20" s="88" customFormat="1" x14ac:dyDescent="0.2">
      <c r="A59" s="88">
        <v>58</v>
      </c>
      <c r="B59" s="88">
        <v>1</v>
      </c>
      <c r="C59" s="88" t="s">
        <v>258</v>
      </c>
      <c r="E59" s="125" t="e">
        <f>'1'!#REF!</f>
        <v>#REF!</v>
      </c>
      <c r="F59" s="100" t="e">
        <f>'1'!#REF!</f>
        <v>#REF!</v>
      </c>
      <c r="G59" s="100"/>
      <c r="H59" s="101"/>
      <c r="I59" s="90" t="s">
        <v>10</v>
      </c>
      <c r="J59" s="101"/>
      <c r="K59" s="101"/>
      <c r="L59" s="101"/>
      <c r="M59" s="101"/>
      <c r="N59" s="101"/>
      <c r="O59" s="101"/>
      <c r="P59" s="101"/>
      <c r="Q59" s="101"/>
      <c r="R59" s="101"/>
      <c r="S59" s="101"/>
      <c r="T59" s="101"/>
    </row>
    <row r="60" spans="1:20" s="88" customFormat="1" x14ac:dyDescent="0.2">
      <c r="A60" s="88">
        <v>59</v>
      </c>
      <c r="B60" s="88">
        <v>2</v>
      </c>
      <c r="C60" s="88" t="s">
        <v>258</v>
      </c>
      <c r="D60" s="88">
        <v>1</v>
      </c>
      <c r="E60" s="125" t="e">
        <f>#REF!</f>
        <v>#REF!</v>
      </c>
      <c r="F60" s="102" t="e">
        <f>#REF!</f>
        <v>#REF!</v>
      </c>
      <c r="G60" s="102"/>
      <c r="I60" s="98" t="s">
        <v>683</v>
      </c>
    </row>
    <row r="61" spans="1:20" s="88" customFormat="1" x14ac:dyDescent="0.2">
      <c r="A61" s="88">
        <v>60</v>
      </c>
      <c r="B61" s="88">
        <v>2</v>
      </c>
      <c r="C61" s="88" t="s">
        <v>258</v>
      </c>
      <c r="D61" s="88">
        <v>2</v>
      </c>
      <c r="E61" s="125" t="e">
        <f>#REF!</f>
        <v>#REF!</v>
      </c>
      <c r="F61" s="102" t="e">
        <f>#REF!</f>
        <v>#REF!</v>
      </c>
      <c r="G61" s="102"/>
      <c r="I61" s="98" t="s">
        <v>683</v>
      </c>
    </row>
    <row r="62" spans="1:20" s="88" customFormat="1" x14ac:dyDescent="0.2">
      <c r="A62" s="88">
        <v>61</v>
      </c>
      <c r="B62" s="88">
        <v>2</v>
      </c>
      <c r="C62" s="88" t="s">
        <v>258</v>
      </c>
      <c r="D62" s="88">
        <v>3</v>
      </c>
      <c r="E62" s="125" t="e">
        <f>#REF!</f>
        <v>#REF!</v>
      </c>
      <c r="F62" s="102" t="e">
        <f>#REF!</f>
        <v>#REF!</v>
      </c>
      <c r="G62" s="102"/>
      <c r="I62" s="98" t="s">
        <v>683</v>
      </c>
    </row>
    <row r="63" spans="1:20" s="88" customFormat="1" x14ac:dyDescent="0.2">
      <c r="A63" s="88">
        <v>62</v>
      </c>
      <c r="B63" s="88">
        <v>2</v>
      </c>
      <c r="C63" s="88" t="s">
        <v>258</v>
      </c>
      <c r="D63" s="88">
        <v>4</v>
      </c>
      <c r="E63" s="125" t="e">
        <f>#REF!</f>
        <v>#REF!</v>
      </c>
      <c r="F63" s="102" t="e">
        <f>#REF!</f>
        <v>#REF!</v>
      </c>
      <c r="G63" s="102"/>
      <c r="I63" s="98" t="s">
        <v>683</v>
      </c>
    </row>
    <row r="64" spans="1:20" s="88" customFormat="1" x14ac:dyDescent="0.2">
      <c r="A64" s="88">
        <v>63</v>
      </c>
      <c r="B64" s="88">
        <v>2</v>
      </c>
      <c r="C64" s="88" t="s">
        <v>258</v>
      </c>
      <c r="D64" s="88">
        <v>1</v>
      </c>
      <c r="E64" s="125" t="e">
        <f>#REF!</f>
        <v>#REF!</v>
      </c>
      <c r="F64" s="102" t="e">
        <f>#REF!</f>
        <v>#REF!</v>
      </c>
      <c r="G64" s="102"/>
      <c r="I64" s="98" t="s">
        <v>683</v>
      </c>
    </row>
    <row r="65" spans="1:9" s="88" customFormat="1" x14ac:dyDescent="0.2">
      <c r="A65" s="88">
        <v>64</v>
      </c>
      <c r="B65" s="88">
        <v>2</v>
      </c>
      <c r="C65" s="88" t="s">
        <v>258</v>
      </c>
      <c r="D65" s="88">
        <v>2</v>
      </c>
      <c r="E65" s="125" t="e">
        <f>#REF!</f>
        <v>#REF!</v>
      </c>
      <c r="F65" s="102" t="e">
        <f>#REF!</f>
        <v>#REF!</v>
      </c>
      <c r="G65" s="102"/>
      <c r="I65" s="98" t="s">
        <v>683</v>
      </c>
    </row>
    <row r="66" spans="1:9" s="88" customFormat="1" x14ac:dyDescent="0.2">
      <c r="A66" s="88">
        <v>65</v>
      </c>
      <c r="B66" s="88">
        <v>2</v>
      </c>
      <c r="C66" s="88" t="s">
        <v>258</v>
      </c>
      <c r="D66" s="88">
        <v>3</v>
      </c>
      <c r="E66" s="125" t="e">
        <f>#REF!</f>
        <v>#REF!</v>
      </c>
      <c r="F66" s="102" t="e">
        <f>#REF!</f>
        <v>#REF!</v>
      </c>
      <c r="G66" s="102"/>
      <c r="I66" s="98" t="s">
        <v>683</v>
      </c>
    </row>
    <row r="67" spans="1:9" s="88" customFormat="1" x14ac:dyDescent="0.2">
      <c r="A67" s="88">
        <v>66</v>
      </c>
      <c r="B67" s="88">
        <v>2</v>
      </c>
      <c r="C67" s="88" t="s">
        <v>258</v>
      </c>
      <c r="D67" s="88">
        <v>4</v>
      </c>
      <c r="E67" s="125" t="e">
        <f>#REF!</f>
        <v>#REF!</v>
      </c>
      <c r="F67" s="102" t="e">
        <f>#REF!</f>
        <v>#REF!</v>
      </c>
      <c r="G67" s="102"/>
      <c r="I67" s="98" t="s">
        <v>683</v>
      </c>
    </row>
    <row r="68" spans="1:9" s="88" customFormat="1" x14ac:dyDescent="0.2">
      <c r="A68" s="88">
        <v>67</v>
      </c>
      <c r="B68" s="88">
        <v>2</v>
      </c>
      <c r="C68" s="88" t="s">
        <v>258</v>
      </c>
      <c r="D68" s="88">
        <v>1</v>
      </c>
      <c r="E68" s="125" t="e">
        <f>#REF!</f>
        <v>#REF!</v>
      </c>
      <c r="F68" s="102" t="e">
        <f>#REF!</f>
        <v>#REF!</v>
      </c>
      <c r="G68" s="102"/>
      <c r="I68" s="98" t="s">
        <v>683</v>
      </c>
    </row>
    <row r="69" spans="1:9" s="88" customFormat="1" x14ac:dyDescent="0.2">
      <c r="A69" s="88">
        <v>68</v>
      </c>
      <c r="B69" s="88">
        <v>2</v>
      </c>
      <c r="C69" s="88" t="s">
        <v>258</v>
      </c>
      <c r="D69" s="88">
        <v>2</v>
      </c>
      <c r="E69" s="125" t="e">
        <f>#REF!</f>
        <v>#REF!</v>
      </c>
      <c r="F69" s="102" t="e">
        <f>#REF!</f>
        <v>#REF!</v>
      </c>
      <c r="G69" s="102"/>
      <c r="I69" s="98" t="s">
        <v>683</v>
      </c>
    </row>
    <row r="70" spans="1:9" s="88" customFormat="1" x14ac:dyDescent="0.2">
      <c r="A70" s="88">
        <v>69</v>
      </c>
      <c r="B70" s="88">
        <v>2</v>
      </c>
      <c r="C70" s="88" t="s">
        <v>258</v>
      </c>
      <c r="D70" s="88">
        <v>3</v>
      </c>
      <c r="E70" s="125" t="e">
        <f>#REF!</f>
        <v>#REF!</v>
      </c>
      <c r="F70" s="102" t="e">
        <f>#REF!</f>
        <v>#REF!</v>
      </c>
      <c r="G70" s="102"/>
      <c r="I70" s="98" t="s">
        <v>683</v>
      </c>
    </row>
    <row r="71" spans="1:9" s="88" customFormat="1" x14ac:dyDescent="0.2">
      <c r="A71" s="88">
        <v>70</v>
      </c>
      <c r="B71" s="88">
        <v>2</v>
      </c>
      <c r="C71" s="88" t="s">
        <v>258</v>
      </c>
      <c r="D71" s="88">
        <v>4</v>
      </c>
      <c r="E71" s="125" t="e">
        <f>#REF!</f>
        <v>#REF!</v>
      </c>
      <c r="F71" s="102" t="e">
        <f>#REF!</f>
        <v>#REF!</v>
      </c>
      <c r="G71" s="102"/>
      <c r="I71" s="98" t="s">
        <v>683</v>
      </c>
    </row>
    <row r="72" spans="1:9" s="88" customFormat="1" x14ac:dyDescent="0.2">
      <c r="A72" s="88">
        <v>71</v>
      </c>
      <c r="B72" s="88">
        <v>2</v>
      </c>
      <c r="C72" s="88" t="s">
        <v>258</v>
      </c>
      <c r="E72" s="125" t="e">
        <f>#REF!</f>
        <v>#REF!</v>
      </c>
      <c r="F72" s="103" t="e">
        <f>#REF!</f>
        <v>#REF!</v>
      </c>
      <c r="G72" s="93" t="s">
        <v>435</v>
      </c>
      <c r="I72" s="98" t="s">
        <v>434</v>
      </c>
    </row>
    <row r="73" spans="1:9" s="88" customFormat="1" x14ac:dyDescent="0.2">
      <c r="A73" s="88">
        <v>72</v>
      </c>
      <c r="B73" s="88">
        <v>2</v>
      </c>
      <c r="C73" s="88" t="s">
        <v>258</v>
      </c>
      <c r="E73" s="125" t="e">
        <f>#REF!</f>
        <v>#REF!</v>
      </c>
      <c r="F73" s="105" t="e">
        <f>#REF!</f>
        <v>#REF!</v>
      </c>
      <c r="G73" s="93" t="s">
        <v>435</v>
      </c>
      <c r="I73" s="98" t="s">
        <v>434</v>
      </c>
    </row>
    <row r="74" spans="1:9" s="88" customFormat="1" x14ac:dyDescent="0.2">
      <c r="A74" s="88">
        <v>73</v>
      </c>
      <c r="B74" s="88">
        <v>2</v>
      </c>
      <c r="C74" s="88" t="s">
        <v>258</v>
      </c>
      <c r="E74" s="125" t="e">
        <f>#REF!</f>
        <v>#REF!</v>
      </c>
      <c r="F74" s="105" t="e">
        <f>#REF!</f>
        <v>#REF!</v>
      </c>
      <c r="G74" s="93" t="s">
        <v>435</v>
      </c>
      <c r="I74" s="98" t="s">
        <v>434</v>
      </c>
    </row>
    <row r="75" spans="1:9" s="88" customFormat="1" x14ac:dyDescent="0.2">
      <c r="A75" s="88">
        <v>74</v>
      </c>
      <c r="B75" s="88">
        <v>2</v>
      </c>
      <c r="C75" s="88" t="s">
        <v>258</v>
      </c>
      <c r="E75" s="125" t="e">
        <f>#REF!</f>
        <v>#REF!</v>
      </c>
      <c r="F75" s="105" t="e">
        <f>#REF!</f>
        <v>#REF!</v>
      </c>
      <c r="G75" s="93" t="s">
        <v>435</v>
      </c>
      <c r="I75" s="98" t="s">
        <v>434</v>
      </c>
    </row>
    <row r="76" spans="1:9" s="88" customFormat="1" x14ac:dyDescent="0.2">
      <c r="A76" s="88">
        <v>75</v>
      </c>
      <c r="B76" s="88">
        <v>2</v>
      </c>
      <c r="C76" s="88" t="s">
        <v>258</v>
      </c>
      <c r="E76" s="125" t="e">
        <f>#REF!</f>
        <v>#REF!</v>
      </c>
      <c r="F76" s="105" t="e">
        <f>#REF!</f>
        <v>#REF!</v>
      </c>
      <c r="G76" s="93" t="s">
        <v>435</v>
      </c>
      <c r="I76" s="98" t="s">
        <v>434</v>
      </c>
    </row>
    <row r="77" spans="1:9" s="88" customFormat="1" x14ac:dyDescent="0.2">
      <c r="A77" s="88">
        <v>76</v>
      </c>
      <c r="B77" s="88">
        <v>2</v>
      </c>
      <c r="C77" s="88" t="s">
        <v>258</v>
      </c>
      <c r="E77" s="125" t="e">
        <f>#REF!</f>
        <v>#REF!</v>
      </c>
      <c r="F77" s="107" t="e">
        <f>#REF!</f>
        <v>#REF!</v>
      </c>
      <c r="G77" s="106"/>
      <c r="I77" s="90" t="s">
        <v>10</v>
      </c>
    </row>
    <row r="78" spans="1:9" s="88" customFormat="1" x14ac:dyDescent="0.2">
      <c r="A78" s="88">
        <v>77</v>
      </c>
      <c r="B78" s="88">
        <v>2</v>
      </c>
      <c r="C78" s="88" t="s">
        <v>258</v>
      </c>
      <c r="E78" s="125" t="e">
        <f>#REF!</f>
        <v>#REF!</v>
      </c>
      <c r="F78" s="107" t="e">
        <f>#REF!</f>
        <v>#REF!</v>
      </c>
      <c r="G78" s="106" t="s">
        <v>538</v>
      </c>
      <c r="I78" s="98" t="s">
        <v>434</v>
      </c>
    </row>
    <row r="79" spans="1:9" s="88" customFormat="1" x14ac:dyDescent="0.2">
      <c r="A79" s="88">
        <v>78</v>
      </c>
      <c r="B79" s="88">
        <v>2</v>
      </c>
      <c r="C79" s="88" t="s">
        <v>258</v>
      </c>
      <c r="E79" s="125" t="e">
        <f>#REF!</f>
        <v>#REF!</v>
      </c>
      <c r="F79" s="94" t="e">
        <f>#REF!</f>
        <v>#REF!</v>
      </c>
      <c r="G79" s="94"/>
      <c r="I79" s="90" t="s">
        <v>10</v>
      </c>
    </row>
    <row r="80" spans="1:9" s="88" customFormat="1" x14ac:dyDescent="0.2">
      <c r="A80" s="88">
        <v>79</v>
      </c>
      <c r="B80" s="88">
        <v>2</v>
      </c>
      <c r="C80" s="88" t="s">
        <v>258</v>
      </c>
      <c r="E80" s="125" t="e">
        <f>#REF!</f>
        <v>#REF!</v>
      </c>
      <c r="F80" s="105" t="e">
        <f>#REF!</f>
        <v>#REF!</v>
      </c>
      <c r="G80" s="93" t="s">
        <v>435</v>
      </c>
      <c r="I80" s="98" t="s">
        <v>434</v>
      </c>
    </row>
    <row r="81" spans="1:11" s="88" customFormat="1" x14ac:dyDescent="0.2">
      <c r="A81" s="88">
        <v>80</v>
      </c>
      <c r="B81" s="88">
        <v>2</v>
      </c>
      <c r="C81" s="88" t="s">
        <v>258</v>
      </c>
      <c r="E81" s="125" t="e">
        <f>#REF!</f>
        <v>#REF!</v>
      </c>
      <c r="F81" s="105" t="e">
        <f>#REF!</f>
        <v>#REF!</v>
      </c>
      <c r="G81" s="93" t="s">
        <v>435</v>
      </c>
      <c r="I81" s="98" t="s">
        <v>434</v>
      </c>
    </row>
    <row r="82" spans="1:11" s="88" customFormat="1" x14ac:dyDescent="0.2">
      <c r="A82" s="88">
        <v>81</v>
      </c>
      <c r="B82" s="88">
        <v>2</v>
      </c>
      <c r="C82" s="88" t="s">
        <v>258</v>
      </c>
      <c r="E82" s="125" t="e">
        <f>#REF!</f>
        <v>#REF!</v>
      </c>
      <c r="F82" s="105" t="e">
        <f>#REF!</f>
        <v>#REF!</v>
      </c>
      <c r="G82" s="93" t="s">
        <v>435</v>
      </c>
      <c r="I82" s="98" t="s">
        <v>434</v>
      </c>
    </row>
    <row r="83" spans="1:11" s="88" customFormat="1" x14ac:dyDescent="0.2">
      <c r="A83" s="88">
        <v>82</v>
      </c>
      <c r="B83" s="88">
        <v>2</v>
      </c>
      <c r="C83" s="88" t="s">
        <v>258</v>
      </c>
      <c r="E83" s="125" t="e">
        <f>#REF!</f>
        <v>#REF!</v>
      </c>
      <c r="F83" s="105" t="e">
        <f>#REF!</f>
        <v>#REF!</v>
      </c>
      <c r="G83" s="93" t="s">
        <v>435</v>
      </c>
      <c r="I83" s="98" t="s">
        <v>434</v>
      </c>
    </row>
    <row r="84" spans="1:11" s="88" customFormat="1" x14ac:dyDescent="0.2">
      <c r="A84" s="88">
        <v>83</v>
      </c>
      <c r="B84" s="88">
        <v>2</v>
      </c>
      <c r="C84" s="88" t="s">
        <v>258</v>
      </c>
      <c r="E84" s="125" t="e">
        <f>#REF!</f>
        <v>#REF!</v>
      </c>
      <c r="F84" s="103" t="e">
        <f>#REF!</f>
        <v>#REF!</v>
      </c>
      <c r="G84" s="104"/>
      <c r="I84" s="90" t="s">
        <v>10</v>
      </c>
    </row>
    <row r="85" spans="1:11" s="88" customFormat="1" x14ac:dyDescent="0.2">
      <c r="A85" s="88">
        <v>84</v>
      </c>
      <c r="B85" s="88">
        <v>2</v>
      </c>
      <c r="C85" s="88" t="s">
        <v>258</v>
      </c>
      <c r="E85" s="125" t="e">
        <f>#REF!</f>
        <v>#REF!</v>
      </c>
      <c r="F85" s="105" t="e">
        <f>#REF!</f>
        <v>#REF!</v>
      </c>
      <c r="G85" s="106"/>
      <c r="I85" s="90" t="s">
        <v>10</v>
      </c>
    </row>
    <row r="86" spans="1:11" s="88" customFormat="1" x14ac:dyDescent="0.2">
      <c r="A86" s="88">
        <v>85</v>
      </c>
      <c r="B86" s="88">
        <v>2</v>
      </c>
      <c r="C86" s="88" t="s">
        <v>258</v>
      </c>
      <c r="E86" s="125" t="e">
        <f>#REF!</f>
        <v>#REF!</v>
      </c>
      <c r="F86" s="105" t="e">
        <f>#REF!</f>
        <v>#REF!</v>
      </c>
      <c r="G86" s="106"/>
      <c r="I86" s="90" t="s">
        <v>10</v>
      </c>
    </row>
    <row r="87" spans="1:11" s="88" customFormat="1" x14ac:dyDescent="0.2">
      <c r="A87" s="88">
        <v>86</v>
      </c>
      <c r="B87" s="88">
        <v>2</v>
      </c>
      <c r="C87" s="88" t="s">
        <v>258</v>
      </c>
      <c r="E87" s="125" t="e">
        <f>#REF!</f>
        <v>#REF!</v>
      </c>
      <c r="F87" s="105" t="e">
        <f>#REF!</f>
        <v>#REF!</v>
      </c>
      <c r="G87" s="106"/>
      <c r="I87" s="90" t="s">
        <v>10</v>
      </c>
    </row>
    <row r="88" spans="1:11" s="88" customFormat="1" x14ac:dyDescent="0.2">
      <c r="A88" s="88">
        <v>87</v>
      </c>
      <c r="B88" s="88">
        <v>2</v>
      </c>
      <c r="C88" s="88" t="s">
        <v>258</v>
      </c>
      <c r="E88" s="125" t="e">
        <f>#REF!</f>
        <v>#REF!</v>
      </c>
      <c r="F88" s="105" t="e">
        <f>#REF!</f>
        <v>#REF!</v>
      </c>
      <c r="G88" s="106"/>
      <c r="I88" s="90" t="s">
        <v>10</v>
      </c>
    </row>
    <row r="89" spans="1:11" s="88" customFormat="1" x14ac:dyDescent="0.2">
      <c r="A89" s="88">
        <v>88</v>
      </c>
      <c r="B89" s="88">
        <v>2</v>
      </c>
      <c r="C89" s="88" t="s">
        <v>258</v>
      </c>
      <c r="E89" s="125" t="e">
        <f>#REF!</f>
        <v>#REF!</v>
      </c>
      <c r="F89" s="107" t="e">
        <f>#REF!</f>
        <v>#REF!</v>
      </c>
      <c r="G89" s="106"/>
      <c r="I89" s="90" t="s">
        <v>10</v>
      </c>
    </row>
    <row r="90" spans="1:11" s="88" customFormat="1" x14ac:dyDescent="0.2">
      <c r="A90" s="88">
        <v>89</v>
      </c>
      <c r="B90" s="88">
        <v>2</v>
      </c>
      <c r="C90" s="88" t="s">
        <v>258</v>
      </c>
      <c r="E90" s="125" t="e">
        <f>#REF!</f>
        <v>#REF!</v>
      </c>
      <c r="F90" s="107" t="e">
        <f>#REF!</f>
        <v>#REF!</v>
      </c>
      <c r="G90" s="106"/>
      <c r="I90" s="90" t="s">
        <v>10</v>
      </c>
    </row>
    <row r="91" spans="1:11" s="88" customFormat="1" x14ac:dyDescent="0.2">
      <c r="A91" s="88">
        <v>90</v>
      </c>
      <c r="B91" s="88">
        <v>2</v>
      </c>
      <c r="C91" s="88" t="s">
        <v>258</v>
      </c>
      <c r="E91" s="125" t="e">
        <f>#REF!</f>
        <v>#REF!</v>
      </c>
      <c r="F91" s="99" t="e">
        <f>#REF!</f>
        <v>#REF!</v>
      </c>
      <c r="G91" s="99"/>
      <c r="I91" s="90" t="s">
        <v>10</v>
      </c>
    </row>
    <row r="92" spans="1:11" s="88" customFormat="1" x14ac:dyDescent="0.2">
      <c r="A92" s="88">
        <v>91</v>
      </c>
      <c r="B92" s="88">
        <v>2</v>
      </c>
      <c r="C92" s="88" t="s">
        <v>258</v>
      </c>
      <c r="E92" s="125" t="e">
        <f>#REF!</f>
        <v>#REF!</v>
      </c>
      <c r="F92" s="105" t="e">
        <f>#REF!</f>
        <v>#REF!</v>
      </c>
      <c r="G92" s="106"/>
      <c r="I92" s="90" t="s">
        <v>10</v>
      </c>
    </row>
    <row r="93" spans="1:11" s="88" customFormat="1" x14ac:dyDescent="0.2">
      <c r="A93" s="88">
        <v>92</v>
      </c>
      <c r="B93" s="88">
        <v>2</v>
      </c>
      <c r="C93" s="88" t="s">
        <v>258</v>
      </c>
      <c r="E93" s="125" t="e">
        <f>#REF!</f>
        <v>#REF!</v>
      </c>
      <c r="F93" s="105" t="e">
        <f>#REF!</f>
        <v>#REF!</v>
      </c>
      <c r="G93" s="106"/>
      <c r="I93" s="90" t="s">
        <v>10</v>
      </c>
    </row>
    <row r="94" spans="1:11" s="88" customFormat="1" x14ac:dyDescent="0.2">
      <c r="A94" s="88">
        <v>93</v>
      </c>
      <c r="B94" s="88">
        <v>2</v>
      </c>
      <c r="C94" s="88" t="s">
        <v>258</v>
      </c>
      <c r="E94" s="125" t="e">
        <f>#REF!</f>
        <v>#REF!</v>
      </c>
      <c r="F94" s="105" t="e">
        <f>#REF!</f>
        <v>#REF!</v>
      </c>
      <c r="G94" s="106"/>
      <c r="I94" s="90" t="s">
        <v>10</v>
      </c>
    </row>
    <row r="95" spans="1:11" s="88" customFormat="1" x14ac:dyDescent="0.2">
      <c r="A95" s="88">
        <v>94</v>
      </c>
      <c r="B95" s="88">
        <v>2</v>
      </c>
      <c r="C95" s="88" t="s">
        <v>258</v>
      </c>
      <c r="E95" s="125" t="e">
        <f>#REF!</f>
        <v>#REF!</v>
      </c>
      <c r="F95" s="105" t="e">
        <f>#REF!</f>
        <v>#REF!</v>
      </c>
      <c r="G95" s="106"/>
      <c r="I95" s="90" t="s">
        <v>10</v>
      </c>
    </row>
    <row r="96" spans="1:11" s="88" customFormat="1" x14ac:dyDescent="0.2">
      <c r="A96" s="88">
        <v>95</v>
      </c>
      <c r="B96" s="88">
        <v>2</v>
      </c>
      <c r="C96" s="88" t="s">
        <v>258</v>
      </c>
      <c r="E96" s="125" t="e">
        <f>#REF!</f>
        <v>#REF!</v>
      </c>
      <c r="F96" s="103" t="e">
        <f>#REF!</f>
        <v>#REF!</v>
      </c>
      <c r="G96" s="88" t="s">
        <v>435</v>
      </c>
      <c r="I96" s="98" t="s">
        <v>11</v>
      </c>
      <c r="J96" s="98" t="s">
        <v>560</v>
      </c>
      <c r="K96" s="88" t="e">
        <f>IF(E96=0,"",E96)</f>
        <v>#REF!</v>
      </c>
    </row>
    <row r="97" spans="1:11" s="88" customFormat="1" x14ac:dyDescent="0.2">
      <c r="A97" s="88">
        <v>96</v>
      </c>
      <c r="B97" s="88">
        <v>2</v>
      </c>
      <c r="C97" s="88" t="s">
        <v>258</v>
      </c>
      <c r="E97" s="125" t="e">
        <f>#REF!</f>
        <v>#REF!</v>
      </c>
      <c r="F97" s="105" t="e">
        <f>#REF!</f>
        <v>#REF!</v>
      </c>
      <c r="G97" s="88" t="s">
        <v>435</v>
      </c>
      <c r="I97" s="98" t="s">
        <v>683</v>
      </c>
    </row>
    <row r="98" spans="1:11" s="88" customFormat="1" x14ac:dyDescent="0.2">
      <c r="A98" s="88">
        <v>97</v>
      </c>
      <c r="B98" s="88">
        <v>2</v>
      </c>
      <c r="C98" s="88" t="s">
        <v>258</v>
      </c>
      <c r="E98" s="125" t="e">
        <f>#REF!</f>
        <v>#REF!</v>
      </c>
      <c r="F98" s="105" t="e">
        <f>#REF!</f>
        <v>#REF!</v>
      </c>
      <c r="G98" s="88" t="s">
        <v>435</v>
      </c>
      <c r="I98" s="98" t="s">
        <v>683</v>
      </c>
    </row>
    <row r="99" spans="1:11" s="88" customFormat="1" x14ac:dyDescent="0.2">
      <c r="A99" s="88">
        <v>98</v>
      </c>
      <c r="B99" s="88">
        <v>2</v>
      </c>
      <c r="C99" s="88" t="s">
        <v>258</v>
      </c>
      <c r="E99" s="125" t="e">
        <f>#REF!</f>
        <v>#REF!</v>
      </c>
      <c r="F99" s="105" t="e">
        <f>#REF!</f>
        <v>#REF!</v>
      </c>
      <c r="G99" s="88" t="s">
        <v>435</v>
      </c>
      <c r="I99" s="98" t="s">
        <v>683</v>
      </c>
    </row>
    <row r="100" spans="1:11" s="88" customFormat="1" x14ac:dyDescent="0.2">
      <c r="A100" s="88">
        <v>99</v>
      </c>
      <c r="B100" s="88">
        <v>2</v>
      </c>
      <c r="C100" s="88" t="s">
        <v>258</v>
      </c>
      <c r="E100" s="125" t="e">
        <f>#REF!</f>
        <v>#REF!</v>
      </c>
      <c r="F100" s="105" t="e">
        <f>#REF!</f>
        <v>#REF!</v>
      </c>
      <c r="G100" s="88" t="s">
        <v>435</v>
      </c>
      <c r="I100" s="98" t="s">
        <v>683</v>
      </c>
    </row>
    <row r="101" spans="1:11" s="88" customFormat="1" x14ac:dyDescent="0.2">
      <c r="A101" s="88">
        <v>100</v>
      </c>
      <c r="B101" s="88">
        <v>2</v>
      </c>
      <c r="C101" s="88" t="s">
        <v>258</v>
      </c>
      <c r="E101" s="125" t="e">
        <f>#REF!</f>
        <v>#REF!</v>
      </c>
      <c r="F101" s="107" t="e">
        <f>#REF!</f>
        <v>#REF!</v>
      </c>
      <c r="G101" s="106"/>
      <c r="I101" s="90" t="s">
        <v>10</v>
      </c>
    </row>
    <row r="102" spans="1:11" s="88" customFormat="1" x14ac:dyDescent="0.2">
      <c r="A102" s="88">
        <v>101</v>
      </c>
      <c r="B102" s="88">
        <v>2</v>
      </c>
      <c r="C102" s="88" t="s">
        <v>258</v>
      </c>
      <c r="E102" s="125" t="e">
        <f>#REF!</f>
        <v>#REF!</v>
      </c>
      <c r="F102" s="107" t="e">
        <f>#REF!</f>
        <v>#REF!</v>
      </c>
      <c r="G102" s="106"/>
      <c r="I102" s="90" t="s">
        <v>10</v>
      </c>
    </row>
    <row r="103" spans="1:11" s="88" customFormat="1" x14ac:dyDescent="0.2">
      <c r="A103" s="88">
        <v>102</v>
      </c>
      <c r="B103" s="88">
        <v>2</v>
      </c>
      <c r="C103" s="88" t="s">
        <v>258</v>
      </c>
      <c r="E103" s="125" t="e">
        <f>#REF!</f>
        <v>#REF!</v>
      </c>
      <c r="F103" s="105" t="e">
        <f>#REF!</f>
        <v>#REF!</v>
      </c>
      <c r="G103" s="88" t="s">
        <v>435</v>
      </c>
      <c r="I103" s="98" t="s">
        <v>439</v>
      </c>
      <c r="J103" s="98" t="s">
        <v>560</v>
      </c>
      <c r="K103" s="88" t="e">
        <f>IF(E103=0,"",E103)</f>
        <v>#REF!</v>
      </c>
    </row>
    <row r="104" spans="1:11" s="88" customFormat="1" x14ac:dyDescent="0.2">
      <c r="A104" s="88">
        <v>103</v>
      </c>
      <c r="B104" s="88">
        <v>2</v>
      </c>
      <c r="C104" s="88" t="s">
        <v>258</v>
      </c>
      <c r="E104" s="125" t="e">
        <f>#REF!</f>
        <v>#REF!</v>
      </c>
      <c r="F104" s="105" t="e">
        <f>#REF!</f>
        <v>#REF!</v>
      </c>
      <c r="G104" s="88" t="s">
        <v>435</v>
      </c>
      <c r="I104" s="98" t="s">
        <v>11</v>
      </c>
      <c r="J104" s="98" t="s">
        <v>560</v>
      </c>
      <c r="K104" s="88" t="e">
        <f>IF(E104=0,"",E104)</f>
        <v>#REF!</v>
      </c>
    </row>
    <row r="105" spans="1:11" s="88" customFormat="1" x14ac:dyDescent="0.2">
      <c r="A105" s="88">
        <v>104</v>
      </c>
      <c r="B105" s="88">
        <v>2</v>
      </c>
      <c r="C105" s="88" t="s">
        <v>258</v>
      </c>
      <c r="E105" s="125" t="e">
        <f>#REF!</f>
        <v>#REF!</v>
      </c>
      <c r="F105" s="105" t="e">
        <f>#REF!</f>
        <v>#REF!</v>
      </c>
      <c r="G105" s="88" t="s">
        <v>435</v>
      </c>
      <c r="I105" s="98" t="s">
        <v>683</v>
      </c>
      <c r="J105" s="98"/>
    </row>
    <row r="106" spans="1:11" s="88" customFormat="1" x14ac:dyDescent="0.2">
      <c r="A106" s="88">
        <v>105</v>
      </c>
      <c r="B106" s="88">
        <v>2</v>
      </c>
      <c r="C106" s="88" t="s">
        <v>258</v>
      </c>
      <c r="E106" s="125" t="e">
        <f>#REF!</f>
        <v>#REF!</v>
      </c>
      <c r="F106" s="105" t="e">
        <f>#REF!</f>
        <v>#REF!</v>
      </c>
      <c r="G106" s="88" t="s">
        <v>435</v>
      </c>
      <c r="I106" s="98" t="s">
        <v>439</v>
      </c>
      <c r="J106" s="98" t="s">
        <v>560</v>
      </c>
      <c r="K106" s="88" t="e">
        <f>IF(E106=0,"",E106)</f>
        <v>#REF!</v>
      </c>
    </row>
    <row r="107" spans="1:11" s="88" customFormat="1" x14ac:dyDescent="0.2">
      <c r="A107" s="88">
        <v>106</v>
      </c>
      <c r="B107" s="88">
        <v>2</v>
      </c>
      <c r="C107" s="88" t="s">
        <v>258</v>
      </c>
      <c r="E107" s="125" t="e">
        <f>#REF!</f>
        <v>#REF!</v>
      </c>
      <c r="F107" s="103" t="e">
        <f>#REF!</f>
        <v>#REF!</v>
      </c>
      <c r="G107" s="88" t="s">
        <v>435</v>
      </c>
      <c r="I107" s="98" t="s">
        <v>11</v>
      </c>
      <c r="J107" s="98" t="s">
        <v>560</v>
      </c>
      <c r="K107" s="88" t="e">
        <f>IF(E107=0,"",E107)</f>
        <v>#REF!</v>
      </c>
    </row>
    <row r="108" spans="1:11" s="88" customFormat="1" x14ac:dyDescent="0.2">
      <c r="A108" s="88">
        <v>107</v>
      </c>
      <c r="B108" s="88">
        <v>2</v>
      </c>
      <c r="C108" s="88" t="s">
        <v>258</v>
      </c>
      <c r="E108" s="125" t="e">
        <f>#REF!</f>
        <v>#REF!</v>
      </c>
      <c r="F108" s="105" t="e">
        <f>#REF!</f>
        <v>#REF!</v>
      </c>
      <c r="G108" s="106"/>
      <c r="I108" s="90" t="s">
        <v>10</v>
      </c>
    </row>
    <row r="109" spans="1:11" s="88" customFormat="1" x14ac:dyDescent="0.2">
      <c r="A109" s="88">
        <v>108</v>
      </c>
      <c r="B109" s="88">
        <v>2</v>
      </c>
      <c r="C109" s="88" t="s">
        <v>258</v>
      </c>
      <c r="E109" s="125" t="e">
        <f>#REF!</f>
        <v>#REF!</v>
      </c>
      <c r="F109" s="105" t="e">
        <f>#REF!</f>
        <v>#REF!</v>
      </c>
      <c r="G109" s="106"/>
      <c r="I109" s="90" t="s">
        <v>10</v>
      </c>
    </row>
    <row r="110" spans="1:11" s="88" customFormat="1" x14ac:dyDescent="0.2">
      <c r="A110" s="88">
        <v>109</v>
      </c>
      <c r="B110" s="88">
        <v>2</v>
      </c>
      <c r="C110" s="88" t="s">
        <v>258</v>
      </c>
      <c r="E110" s="125" t="e">
        <f>#REF!</f>
        <v>#REF!</v>
      </c>
      <c r="F110" s="105" t="e">
        <f>#REF!</f>
        <v>#REF!</v>
      </c>
      <c r="G110" s="106"/>
      <c r="I110" s="90" t="s">
        <v>10</v>
      </c>
    </row>
    <row r="111" spans="1:11" s="88" customFormat="1" x14ac:dyDescent="0.2">
      <c r="A111" s="88">
        <v>110</v>
      </c>
      <c r="B111" s="88">
        <v>2</v>
      </c>
      <c r="C111" s="88" t="s">
        <v>258</v>
      </c>
      <c r="E111" s="125" t="e">
        <f>#REF!</f>
        <v>#REF!</v>
      </c>
      <c r="F111" s="105" t="e">
        <f>#REF!</f>
        <v>#REF!</v>
      </c>
      <c r="G111" s="106"/>
      <c r="I111" s="90" t="s">
        <v>10</v>
      </c>
    </row>
    <row r="112" spans="1:11" s="88" customFormat="1" x14ac:dyDescent="0.2">
      <c r="A112" s="88">
        <v>111</v>
      </c>
      <c r="B112" s="88">
        <v>2</v>
      </c>
      <c r="C112" s="88" t="s">
        <v>258</v>
      </c>
      <c r="E112" s="125" t="e">
        <f>#REF!</f>
        <v>#REF!</v>
      </c>
      <c r="F112" s="105" t="e">
        <f>#REF!</f>
        <v>#REF!</v>
      </c>
      <c r="G112" s="88" t="s">
        <v>435</v>
      </c>
      <c r="I112" s="98" t="s">
        <v>439</v>
      </c>
      <c r="J112" s="98" t="s">
        <v>560</v>
      </c>
      <c r="K112" s="88" t="e">
        <f>IF(E112=0,"",E112)</f>
        <v>#REF!</v>
      </c>
    </row>
    <row r="113" spans="1:11" s="88" customFormat="1" x14ac:dyDescent="0.2">
      <c r="A113" s="88">
        <v>112</v>
      </c>
      <c r="B113" s="88">
        <v>2</v>
      </c>
      <c r="C113" s="88" t="s">
        <v>258</v>
      </c>
      <c r="E113" s="125" t="e">
        <f>#REF!</f>
        <v>#REF!</v>
      </c>
      <c r="F113" s="105" t="e">
        <f>#REF!</f>
        <v>#REF!</v>
      </c>
      <c r="G113" s="88" t="s">
        <v>435</v>
      </c>
      <c r="I113" s="98" t="s">
        <v>11</v>
      </c>
      <c r="J113" s="98" t="s">
        <v>560</v>
      </c>
      <c r="K113" s="88" t="e">
        <f>IF(E113=0,"",E113)</f>
        <v>#REF!</v>
      </c>
    </row>
    <row r="114" spans="1:11" s="88" customFormat="1" x14ac:dyDescent="0.2">
      <c r="A114" s="88">
        <v>113</v>
      </c>
      <c r="B114" s="88">
        <v>2</v>
      </c>
      <c r="C114" s="88" t="s">
        <v>258</v>
      </c>
      <c r="E114" s="125" t="e">
        <f>#REF!</f>
        <v>#REF!</v>
      </c>
      <c r="F114" s="105" t="e">
        <f>#REF!</f>
        <v>#REF!</v>
      </c>
      <c r="G114" s="106"/>
      <c r="I114" s="90" t="s">
        <v>10</v>
      </c>
    </row>
    <row r="115" spans="1:11" s="88" customFormat="1" x14ac:dyDescent="0.2">
      <c r="A115" s="88">
        <v>114</v>
      </c>
      <c r="B115" s="88">
        <v>2</v>
      </c>
      <c r="C115" s="88" t="s">
        <v>258</v>
      </c>
      <c r="E115" s="125" t="e">
        <f>#REF!</f>
        <v>#REF!</v>
      </c>
      <c r="F115" s="105" t="e">
        <f>#REF!</f>
        <v>#REF!</v>
      </c>
      <c r="G115" s="88" t="s">
        <v>435</v>
      </c>
      <c r="I115" s="98" t="s">
        <v>439</v>
      </c>
      <c r="J115" s="98" t="s">
        <v>560</v>
      </c>
      <c r="K115" s="88" t="e">
        <f>IF(E115=0,"",E115)</f>
        <v>#REF!</v>
      </c>
    </row>
    <row r="116" spans="1:11" s="88" customFormat="1" x14ac:dyDescent="0.2">
      <c r="A116" s="88">
        <v>115</v>
      </c>
      <c r="B116" s="88">
        <v>2</v>
      </c>
      <c r="C116" s="88" t="s">
        <v>258</v>
      </c>
      <c r="E116" s="125" t="e">
        <f>#REF!</f>
        <v>#REF!</v>
      </c>
      <c r="F116" s="103" t="e">
        <f>#REF!</f>
        <v>#REF!</v>
      </c>
      <c r="G116" s="88" t="s">
        <v>435</v>
      </c>
      <c r="I116" s="98" t="s">
        <v>11</v>
      </c>
      <c r="J116" s="98" t="s">
        <v>560</v>
      </c>
      <c r="K116" s="88" t="e">
        <f>IF(E116=0,"",E116)</f>
        <v>#REF!</v>
      </c>
    </row>
    <row r="117" spans="1:11" s="88" customFormat="1" x14ac:dyDescent="0.2">
      <c r="A117" s="88">
        <v>116</v>
      </c>
      <c r="B117" s="88">
        <v>2</v>
      </c>
      <c r="C117" s="88" t="s">
        <v>258</v>
      </c>
      <c r="E117" s="125" t="e">
        <f>#REF!</f>
        <v>#REF!</v>
      </c>
      <c r="F117" s="105" t="e">
        <f>#REF!</f>
        <v>#REF!</v>
      </c>
      <c r="G117" s="106"/>
      <c r="I117" s="90" t="s">
        <v>10</v>
      </c>
    </row>
    <row r="118" spans="1:11" s="88" customFormat="1" x14ac:dyDescent="0.2">
      <c r="A118" s="88">
        <v>117</v>
      </c>
      <c r="B118" s="88">
        <v>2</v>
      </c>
      <c r="C118" s="88" t="s">
        <v>258</v>
      </c>
      <c r="E118" s="125" t="e">
        <f>#REF!</f>
        <v>#REF!</v>
      </c>
      <c r="F118" s="105" t="e">
        <f>#REF!</f>
        <v>#REF!</v>
      </c>
      <c r="G118" s="106"/>
      <c r="I118" s="90" t="s">
        <v>10</v>
      </c>
    </row>
    <row r="119" spans="1:11" s="88" customFormat="1" x14ac:dyDescent="0.2">
      <c r="A119" s="88">
        <v>118</v>
      </c>
      <c r="B119" s="88">
        <v>2</v>
      </c>
      <c r="C119" s="88" t="s">
        <v>258</v>
      </c>
      <c r="E119" s="125" t="e">
        <f>#REF!</f>
        <v>#REF!</v>
      </c>
      <c r="F119" s="105" t="e">
        <f>#REF!</f>
        <v>#REF!</v>
      </c>
      <c r="G119" s="106"/>
      <c r="I119" s="90" t="s">
        <v>10</v>
      </c>
    </row>
    <row r="120" spans="1:11" s="88" customFormat="1" x14ac:dyDescent="0.2">
      <c r="A120" s="88">
        <v>119</v>
      </c>
      <c r="B120" s="88">
        <v>2</v>
      </c>
      <c r="C120" s="88" t="s">
        <v>258</v>
      </c>
      <c r="E120" s="125" t="e">
        <f>#REF!</f>
        <v>#REF!</v>
      </c>
      <c r="F120" s="105" t="e">
        <f>#REF!</f>
        <v>#REF!</v>
      </c>
      <c r="G120" s="106"/>
      <c r="I120" s="90" t="s">
        <v>10</v>
      </c>
    </row>
    <row r="121" spans="1:11" s="88" customFormat="1" x14ac:dyDescent="0.2">
      <c r="A121" s="88">
        <v>120</v>
      </c>
      <c r="B121" s="88">
        <v>2</v>
      </c>
      <c r="C121" s="88" t="s">
        <v>258</v>
      </c>
      <c r="E121" s="125" t="e">
        <f>#REF!</f>
        <v>#REF!</v>
      </c>
      <c r="F121" s="105" t="e">
        <f>#REF!</f>
        <v>#REF!</v>
      </c>
      <c r="G121" s="88" t="s">
        <v>435</v>
      </c>
      <c r="I121" s="98" t="s">
        <v>439</v>
      </c>
      <c r="J121" s="98"/>
      <c r="K121" s="88" t="e">
        <f>IF(E121=0,"",E121)</f>
        <v>#REF!</v>
      </c>
    </row>
    <row r="122" spans="1:11" s="88" customFormat="1" x14ac:dyDescent="0.2">
      <c r="A122" s="88">
        <v>121</v>
      </c>
      <c r="B122" s="88">
        <v>2</v>
      </c>
      <c r="C122" s="88" t="s">
        <v>258</v>
      </c>
      <c r="E122" s="125" t="e">
        <f>#REF!</f>
        <v>#REF!</v>
      </c>
      <c r="F122" s="105" t="e">
        <f>#REF!</f>
        <v>#REF!</v>
      </c>
      <c r="G122" s="88" t="s">
        <v>435</v>
      </c>
      <c r="I122" s="98" t="s">
        <v>11</v>
      </c>
      <c r="J122" s="98" t="s">
        <v>560</v>
      </c>
      <c r="K122" s="88" t="e">
        <f>IF(E122=0,"",E122)</f>
        <v>#REF!</v>
      </c>
    </row>
    <row r="123" spans="1:11" s="88" customFormat="1" x14ac:dyDescent="0.2">
      <c r="A123" s="88">
        <v>122</v>
      </c>
      <c r="B123" s="88">
        <v>2</v>
      </c>
      <c r="C123" s="88" t="s">
        <v>258</v>
      </c>
      <c r="E123" s="125" t="e">
        <f>#REF!</f>
        <v>#REF!</v>
      </c>
      <c r="F123" s="105" t="e">
        <f>#REF!</f>
        <v>#REF!</v>
      </c>
      <c r="G123" s="106"/>
      <c r="I123" s="90" t="s">
        <v>10</v>
      </c>
    </row>
    <row r="124" spans="1:11" s="88" customFormat="1" x14ac:dyDescent="0.2">
      <c r="A124" s="88">
        <v>123</v>
      </c>
      <c r="B124" s="88">
        <v>2</v>
      </c>
      <c r="C124" s="88" t="s">
        <v>258</v>
      </c>
      <c r="E124" s="125" t="e">
        <f>#REF!</f>
        <v>#REF!</v>
      </c>
      <c r="F124" s="105" t="e">
        <f>#REF!</f>
        <v>#REF!</v>
      </c>
      <c r="G124" s="88" t="s">
        <v>435</v>
      </c>
      <c r="I124" s="98" t="s">
        <v>439</v>
      </c>
      <c r="J124" s="98" t="s">
        <v>560</v>
      </c>
      <c r="K124" s="88" t="e">
        <f>IF(E124=0,"",E124)</f>
        <v>#REF!</v>
      </c>
    </row>
    <row r="125" spans="1:11" s="88" customFormat="1" x14ac:dyDescent="0.2">
      <c r="A125" s="88">
        <v>124</v>
      </c>
      <c r="B125" s="88">
        <v>2</v>
      </c>
      <c r="C125" s="88" t="s">
        <v>258</v>
      </c>
      <c r="E125" s="125" t="e">
        <f>#REF!</f>
        <v>#REF!</v>
      </c>
      <c r="F125" s="103" t="e">
        <f>#REF!</f>
        <v>#REF!</v>
      </c>
      <c r="G125" s="104"/>
      <c r="I125" s="90" t="s">
        <v>10</v>
      </c>
    </row>
    <row r="126" spans="1:11" s="88" customFormat="1" x14ac:dyDescent="0.2">
      <c r="A126" s="88">
        <v>125</v>
      </c>
      <c r="B126" s="88">
        <v>2</v>
      </c>
      <c r="C126" s="88" t="s">
        <v>258</v>
      </c>
      <c r="E126" s="125" t="e">
        <f>#REF!</f>
        <v>#REF!</v>
      </c>
      <c r="F126" s="105" t="e">
        <f>#REF!</f>
        <v>#REF!</v>
      </c>
      <c r="G126" s="106"/>
      <c r="I126" s="90" t="s">
        <v>10</v>
      </c>
    </row>
    <row r="127" spans="1:11" s="88" customFormat="1" x14ac:dyDescent="0.2">
      <c r="A127" s="88">
        <v>126</v>
      </c>
      <c r="B127" s="88">
        <v>2</v>
      </c>
      <c r="C127" s="88" t="s">
        <v>258</v>
      </c>
      <c r="E127" s="125" t="e">
        <f>#REF!</f>
        <v>#REF!</v>
      </c>
      <c r="F127" s="105" t="e">
        <f>#REF!</f>
        <v>#REF!</v>
      </c>
      <c r="G127" s="106"/>
      <c r="I127" s="90" t="s">
        <v>10</v>
      </c>
    </row>
    <row r="128" spans="1:11" s="88" customFormat="1" x14ac:dyDescent="0.2">
      <c r="A128" s="88">
        <v>127</v>
      </c>
      <c r="B128" s="88">
        <v>2</v>
      </c>
      <c r="C128" s="88" t="s">
        <v>258</v>
      </c>
      <c r="E128" s="125" t="e">
        <f>#REF!</f>
        <v>#REF!</v>
      </c>
      <c r="F128" s="105" t="e">
        <f>#REF!</f>
        <v>#REF!</v>
      </c>
      <c r="G128" s="106"/>
      <c r="I128" s="90" t="s">
        <v>10</v>
      </c>
    </row>
    <row r="129" spans="1:11" s="88" customFormat="1" x14ac:dyDescent="0.2">
      <c r="A129" s="88">
        <v>128</v>
      </c>
      <c r="B129" s="88">
        <v>2</v>
      </c>
      <c r="C129" s="88" t="s">
        <v>258</v>
      </c>
      <c r="E129" s="125" t="e">
        <f>#REF!</f>
        <v>#REF!</v>
      </c>
      <c r="F129" s="105" t="e">
        <f>#REF!</f>
        <v>#REF!</v>
      </c>
      <c r="G129" s="106"/>
      <c r="I129" s="90" t="s">
        <v>10</v>
      </c>
    </row>
    <row r="130" spans="1:11" s="88" customFormat="1" x14ac:dyDescent="0.2">
      <c r="A130" s="88">
        <v>129</v>
      </c>
      <c r="B130" s="88">
        <v>2</v>
      </c>
      <c r="C130" s="88" t="s">
        <v>258</v>
      </c>
      <c r="E130" s="125" t="e">
        <f>#REF!</f>
        <v>#REF!</v>
      </c>
      <c r="F130" s="105" t="e">
        <f>#REF!</f>
        <v>#REF!</v>
      </c>
      <c r="G130" s="106"/>
      <c r="I130" s="90" t="s">
        <v>10</v>
      </c>
    </row>
    <row r="131" spans="1:11" s="88" customFormat="1" x14ac:dyDescent="0.2">
      <c r="A131" s="88">
        <v>130</v>
      </c>
      <c r="B131" s="88">
        <v>2</v>
      </c>
      <c r="C131" s="88" t="s">
        <v>258</v>
      </c>
      <c r="E131" s="125" t="e">
        <f>#REF!</f>
        <v>#REF!</v>
      </c>
      <c r="F131" s="105" t="e">
        <f>#REF!</f>
        <v>#REF!</v>
      </c>
      <c r="G131" s="106"/>
      <c r="I131" s="90" t="s">
        <v>10</v>
      </c>
    </row>
    <row r="132" spans="1:11" s="88" customFormat="1" x14ac:dyDescent="0.2">
      <c r="A132" s="88">
        <v>131</v>
      </c>
      <c r="B132" s="88">
        <v>2</v>
      </c>
      <c r="C132" s="88" t="s">
        <v>258</v>
      </c>
      <c r="E132" s="125" t="e">
        <f>#REF!</f>
        <v>#REF!</v>
      </c>
      <c r="F132" s="105" t="e">
        <f>#REF!</f>
        <v>#REF!</v>
      </c>
      <c r="G132" s="106"/>
      <c r="I132" s="90" t="s">
        <v>10</v>
      </c>
    </row>
    <row r="133" spans="1:11" s="88" customFormat="1" x14ac:dyDescent="0.2">
      <c r="A133" s="88">
        <v>132</v>
      </c>
      <c r="B133" s="88">
        <v>2</v>
      </c>
      <c r="C133" s="88" t="s">
        <v>258</v>
      </c>
      <c r="E133" s="125" t="e">
        <f>#REF!</f>
        <v>#REF!</v>
      </c>
      <c r="F133" s="105" t="e">
        <f>#REF!</f>
        <v>#REF!</v>
      </c>
      <c r="G133" s="106"/>
      <c r="I133" s="90" t="s">
        <v>10</v>
      </c>
    </row>
    <row r="134" spans="1:11" s="88" customFormat="1" x14ac:dyDescent="0.2">
      <c r="A134" s="88">
        <v>133</v>
      </c>
      <c r="B134" s="88">
        <v>2</v>
      </c>
      <c r="C134" s="88" t="s">
        <v>258</v>
      </c>
      <c r="E134" s="125" t="e">
        <f>#REF!</f>
        <v>#REF!</v>
      </c>
      <c r="F134" s="103" t="e">
        <f>#REF!</f>
        <v>#REF!</v>
      </c>
      <c r="G134" s="88" t="s">
        <v>435</v>
      </c>
      <c r="I134" s="98" t="s">
        <v>11</v>
      </c>
      <c r="J134" s="98" t="s">
        <v>560</v>
      </c>
      <c r="K134" s="88" t="e">
        <f>IF(E134=0,"",E134)</f>
        <v>#REF!</v>
      </c>
    </row>
    <row r="135" spans="1:11" s="88" customFormat="1" x14ac:dyDescent="0.2">
      <c r="A135" s="88">
        <v>134</v>
      </c>
      <c r="B135" s="88">
        <v>2</v>
      </c>
      <c r="C135" s="88" t="s">
        <v>258</v>
      </c>
      <c r="E135" s="125" t="e">
        <f>#REF!</f>
        <v>#REF!</v>
      </c>
      <c r="F135" s="103" t="e">
        <f>#REF!</f>
        <v>#REF!</v>
      </c>
      <c r="I135" s="90" t="s">
        <v>10</v>
      </c>
      <c r="J135" s="98"/>
    </row>
    <row r="136" spans="1:11" s="88" customFormat="1" x14ac:dyDescent="0.2">
      <c r="A136" s="88">
        <v>135</v>
      </c>
      <c r="B136" s="88">
        <v>2</v>
      </c>
      <c r="C136" s="88" t="s">
        <v>258</v>
      </c>
      <c r="E136" s="125" t="e">
        <f>#REF!</f>
        <v>#REF!</v>
      </c>
      <c r="F136" s="105" t="e">
        <f>#REF!</f>
        <v>#REF!</v>
      </c>
      <c r="G136" s="106"/>
      <c r="I136" s="90" t="s">
        <v>10</v>
      </c>
    </row>
    <row r="137" spans="1:11" s="88" customFormat="1" x14ac:dyDescent="0.2">
      <c r="A137" s="88">
        <v>136</v>
      </c>
      <c r="B137" s="88">
        <v>2</v>
      </c>
      <c r="C137" s="88" t="s">
        <v>258</v>
      </c>
      <c r="E137" s="125" t="e">
        <f>#REF!</f>
        <v>#REF!</v>
      </c>
      <c r="F137" s="105" t="e">
        <f>#REF!</f>
        <v>#REF!</v>
      </c>
      <c r="G137" s="106"/>
      <c r="I137" s="90" t="s">
        <v>10</v>
      </c>
    </row>
    <row r="138" spans="1:11" s="88" customFormat="1" x14ac:dyDescent="0.2">
      <c r="A138" s="88">
        <v>137</v>
      </c>
      <c r="B138" s="88">
        <v>2</v>
      </c>
      <c r="C138" s="88" t="s">
        <v>258</v>
      </c>
      <c r="E138" s="125" t="e">
        <f>#REF!</f>
        <v>#REF!</v>
      </c>
      <c r="F138" s="105" t="e">
        <f>#REF!</f>
        <v>#REF!</v>
      </c>
      <c r="G138" s="106"/>
      <c r="I138" s="90" t="s">
        <v>10</v>
      </c>
    </row>
    <row r="139" spans="1:11" s="88" customFormat="1" x14ac:dyDescent="0.2">
      <c r="A139" s="88">
        <v>138</v>
      </c>
      <c r="B139" s="88">
        <v>2</v>
      </c>
      <c r="C139" s="88" t="s">
        <v>258</v>
      </c>
      <c r="E139" s="125" t="e">
        <f>#REF!</f>
        <v>#REF!</v>
      </c>
      <c r="F139" s="105" t="e">
        <f>#REF!</f>
        <v>#REF!</v>
      </c>
      <c r="G139" s="106"/>
      <c r="I139" s="90" t="s">
        <v>10</v>
      </c>
    </row>
    <row r="140" spans="1:11" s="88" customFormat="1" x14ac:dyDescent="0.2">
      <c r="A140" s="88">
        <v>139</v>
      </c>
      <c r="B140" s="88">
        <v>2</v>
      </c>
      <c r="C140" s="88" t="s">
        <v>258</v>
      </c>
      <c r="E140" s="125" t="e">
        <f>#REF!</f>
        <v>#REF!</v>
      </c>
      <c r="F140" s="105" t="e">
        <f>#REF!</f>
        <v>#REF!</v>
      </c>
      <c r="G140" s="88" t="s">
        <v>435</v>
      </c>
      <c r="I140" s="98" t="s">
        <v>439</v>
      </c>
      <c r="J140" s="98" t="s">
        <v>560</v>
      </c>
      <c r="K140" s="88" t="e">
        <f>IF(E140=0,"",E140)</f>
        <v>#REF!</v>
      </c>
    </row>
    <row r="141" spans="1:11" s="88" customFormat="1" x14ac:dyDescent="0.2">
      <c r="A141" s="88">
        <v>140</v>
      </c>
      <c r="B141" s="88">
        <v>2</v>
      </c>
      <c r="C141" s="88" t="s">
        <v>258</v>
      </c>
      <c r="E141" s="125" t="e">
        <f>#REF!</f>
        <v>#REF!</v>
      </c>
      <c r="F141" s="105" t="e">
        <f>#REF!</f>
        <v>#REF!</v>
      </c>
      <c r="G141" s="88" t="s">
        <v>435</v>
      </c>
      <c r="I141" s="98" t="s">
        <v>11</v>
      </c>
      <c r="J141" s="98" t="s">
        <v>560</v>
      </c>
      <c r="K141" s="88" t="e">
        <f>IF(E141=0,"",E141)</f>
        <v>#REF!</v>
      </c>
    </row>
    <row r="142" spans="1:11" s="88" customFormat="1" x14ac:dyDescent="0.2">
      <c r="A142" s="88">
        <v>141</v>
      </c>
      <c r="B142" s="88">
        <v>2</v>
      </c>
      <c r="C142" s="88" t="s">
        <v>258</v>
      </c>
      <c r="E142" s="125" t="e">
        <f>#REF!</f>
        <v>#REF!</v>
      </c>
      <c r="F142" s="105" t="e">
        <f>#REF!</f>
        <v>#REF!</v>
      </c>
      <c r="G142" s="106"/>
      <c r="I142" s="90" t="s">
        <v>10</v>
      </c>
    </row>
    <row r="143" spans="1:11" s="88" customFormat="1" x14ac:dyDescent="0.2">
      <c r="A143" s="88">
        <v>142</v>
      </c>
      <c r="B143" s="88">
        <v>2</v>
      </c>
      <c r="C143" s="88" t="s">
        <v>258</v>
      </c>
      <c r="E143" s="125" t="e">
        <f>#REF!</f>
        <v>#REF!</v>
      </c>
      <c r="F143" s="105" t="e">
        <f>#REF!</f>
        <v>#REF!</v>
      </c>
      <c r="G143" s="88" t="s">
        <v>435</v>
      </c>
      <c r="I143" s="98" t="s">
        <v>439</v>
      </c>
      <c r="J143" s="98" t="s">
        <v>560</v>
      </c>
      <c r="K143" s="88" t="e">
        <f>IF(E143=0,"",E143)</f>
        <v>#REF!</v>
      </c>
    </row>
    <row r="144" spans="1:11" s="88" customFormat="1" x14ac:dyDescent="0.2">
      <c r="A144" s="88">
        <v>143</v>
      </c>
      <c r="B144" s="88">
        <v>2</v>
      </c>
      <c r="C144" s="88" t="s">
        <v>258</v>
      </c>
      <c r="E144" s="125" t="e">
        <f>#REF!</f>
        <v>#REF!</v>
      </c>
      <c r="F144" s="103" t="e">
        <f>#REF!</f>
        <v>#REF!</v>
      </c>
      <c r="G144" s="88" t="s">
        <v>435</v>
      </c>
      <c r="I144" s="98" t="s">
        <v>11</v>
      </c>
      <c r="J144" s="98" t="s">
        <v>560</v>
      </c>
      <c r="K144" s="88" t="e">
        <f>IF(E144=0,"",E144)</f>
        <v>#REF!</v>
      </c>
    </row>
    <row r="145" spans="1:11" s="88" customFormat="1" x14ac:dyDescent="0.2">
      <c r="A145" s="88">
        <v>144</v>
      </c>
      <c r="B145" s="88">
        <v>2</v>
      </c>
      <c r="C145" s="88" t="s">
        <v>258</v>
      </c>
      <c r="E145" s="125" t="e">
        <f>#REF!</f>
        <v>#REF!</v>
      </c>
      <c r="F145" s="103" t="e">
        <f>#REF!</f>
        <v>#REF!</v>
      </c>
      <c r="I145" s="90" t="s">
        <v>10</v>
      </c>
      <c r="J145" s="98"/>
    </row>
    <row r="146" spans="1:11" s="88" customFormat="1" x14ac:dyDescent="0.2">
      <c r="A146" s="88">
        <v>145</v>
      </c>
      <c r="B146" s="88">
        <v>2</v>
      </c>
      <c r="C146" s="88" t="s">
        <v>258</v>
      </c>
      <c r="E146" s="125" t="e">
        <f>#REF!</f>
        <v>#REF!</v>
      </c>
      <c r="F146" s="105" t="e">
        <f>#REF!</f>
        <v>#REF!</v>
      </c>
      <c r="G146" s="106"/>
      <c r="I146" s="98" t="s">
        <v>683</v>
      </c>
    </row>
    <row r="147" spans="1:11" s="88" customFormat="1" x14ac:dyDescent="0.2">
      <c r="A147" s="88">
        <v>146</v>
      </c>
      <c r="B147" s="88">
        <v>2</v>
      </c>
      <c r="C147" s="88" t="s">
        <v>258</v>
      </c>
      <c r="E147" s="125" t="e">
        <f>#REF!</f>
        <v>#REF!</v>
      </c>
      <c r="F147" s="105" t="e">
        <f>#REF!</f>
        <v>#REF!</v>
      </c>
      <c r="G147" s="106"/>
      <c r="I147" s="98" t="s">
        <v>683</v>
      </c>
    </row>
    <row r="148" spans="1:11" s="88" customFormat="1" x14ac:dyDescent="0.2">
      <c r="A148" s="88">
        <v>147</v>
      </c>
      <c r="B148" s="88">
        <v>2</v>
      </c>
      <c r="C148" s="88" t="s">
        <v>258</v>
      </c>
      <c r="E148" s="125" t="e">
        <f>#REF!</f>
        <v>#REF!</v>
      </c>
      <c r="F148" s="105" t="e">
        <f>#REF!</f>
        <v>#REF!</v>
      </c>
      <c r="G148" s="106"/>
      <c r="I148" s="98" t="s">
        <v>683</v>
      </c>
    </row>
    <row r="149" spans="1:11" s="88" customFormat="1" x14ac:dyDescent="0.2">
      <c r="A149" s="88">
        <v>148</v>
      </c>
      <c r="B149" s="88">
        <v>2</v>
      </c>
      <c r="C149" s="88" t="s">
        <v>258</v>
      </c>
      <c r="E149" s="125" t="e">
        <f>#REF!</f>
        <v>#REF!</v>
      </c>
      <c r="F149" s="105" t="e">
        <f>#REF!</f>
        <v>#REF!</v>
      </c>
      <c r="G149" s="106"/>
      <c r="I149" s="98" t="s">
        <v>683</v>
      </c>
    </row>
    <row r="150" spans="1:11" s="88" customFormat="1" x14ac:dyDescent="0.2">
      <c r="A150" s="88">
        <v>149</v>
      </c>
      <c r="B150" s="88">
        <v>2</v>
      </c>
      <c r="C150" s="88" t="s">
        <v>258</v>
      </c>
      <c r="E150" s="125" t="e">
        <f>#REF!</f>
        <v>#REF!</v>
      </c>
      <c r="F150" s="105" t="e">
        <f>#REF!</f>
        <v>#REF!</v>
      </c>
      <c r="G150" s="88" t="s">
        <v>435</v>
      </c>
      <c r="I150" s="98" t="s">
        <v>439</v>
      </c>
      <c r="J150" s="98" t="s">
        <v>560</v>
      </c>
      <c r="K150" s="88" t="e">
        <f>IF(E150=0,"",E150)</f>
        <v>#REF!</v>
      </c>
    </row>
    <row r="151" spans="1:11" s="88" customFormat="1" x14ac:dyDescent="0.2">
      <c r="A151" s="88">
        <v>150</v>
      </c>
      <c r="B151" s="88">
        <v>2</v>
      </c>
      <c r="C151" s="88" t="s">
        <v>258</v>
      </c>
      <c r="E151" s="125" t="e">
        <f>#REF!</f>
        <v>#REF!</v>
      </c>
      <c r="F151" s="105" t="e">
        <f>#REF!</f>
        <v>#REF!</v>
      </c>
      <c r="G151" s="88" t="s">
        <v>435</v>
      </c>
      <c r="I151" s="98" t="s">
        <v>11</v>
      </c>
      <c r="J151" s="98" t="s">
        <v>560</v>
      </c>
      <c r="K151" s="88" t="e">
        <f>IF(E151=0,"",E151)</f>
        <v>#REF!</v>
      </c>
    </row>
    <row r="152" spans="1:11" s="88" customFormat="1" x14ac:dyDescent="0.2">
      <c r="A152" s="88">
        <v>151</v>
      </c>
      <c r="B152" s="88">
        <v>2</v>
      </c>
      <c r="C152" s="88" t="s">
        <v>258</v>
      </c>
      <c r="E152" s="125" t="e">
        <f>#REF!</f>
        <v>#REF!</v>
      </c>
      <c r="F152" s="105" t="e">
        <f>#REF!</f>
        <v>#REF!</v>
      </c>
      <c r="G152" s="106"/>
      <c r="I152" s="98" t="s">
        <v>683</v>
      </c>
    </row>
    <row r="153" spans="1:11" s="88" customFormat="1" x14ac:dyDescent="0.2">
      <c r="A153" s="88">
        <v>152</v>
      </c>
      <c r="B153" s="88">
        <v>2</v>
      </c>
      <c r="C153" s="88" t="s">
        <v>258</v>
      </c>
      <c r="E153" s="125" t="e">
        <f>#REF!</f>
        <v>#REF!</v>
      </c>
      <c r="F153" s="105" t="e">
        <f>#REF!</f>
        <v>#REF!</v>
      </c>
      <c r="G153" s="88" t="s">
        <v>435</v>
      </c>
      <c r="I153" s="98" t="s">
        <v>439</v>
      </c>
      <c r="J153" s="98" t="s">
        <v>560</v>
      </c>
      <c r="K153" s="88" t="e">
        <f>IF(E153=0,"",E153)</f>
        <v>#REF!</v>
      </c>
    </row>
    <row r="154" spans="1:11" s="88" customFormat="1" x14ac:dyDescent="0.2">
      <c r="A154" s="88">
        <v>153</v>
      </c>
      <c r="B154" s="88">
        <v>3</v>
      </c>
      <c r="C154" s="88" t="s">
        <v>29</v>
      </c>
      <c r="E154" s="125" t="e">
        <f>'2'!#REF!</f>
        <v>#REF!</v>
      </c>
      <c r="F154" s="106" t="e">
        <f>'2'!#REF!</f>
        <v>#REF!</v>
      </c>
      <c r="G154" s="93" t="s">
        <v>538</v>
      </c>
      <c r="I154" s="98" t="s">
        <v>439</v>
      </c>
      <c r="J154" s="98" t="s">
        <v>556</v>
      </c>
      <c r="K154" s="88" t="e">
        <f>IF(E154="x",1,IF(E154="Yes",1,""))</f>
        <v>#REF!</v>
      </c>
    </row>
    <row r="155" spans="1:11" s="88" customFormat="1" x14ac:dyDescent="0.2">
      <c r="A155" s="88">
        <v>154</v>
      </c>
      <c r="B155" s="88">
        <v>3</v>
      </c>
      <c r="C155" s="88" t="s">
        <v>29</v>
      </c>
      <c r="E155" s="125" t="e">
        <f>'2'!#REF!</f>
        <v>#REF!</v>
      </c>
      <c r="F155" s="106" t="e">
        <f>'2'!#REF!</f>
        <v>#REF!</v>
      </c>
      <c r="G155" s="93" t="s">
        <v>538</v>
      </c>
      <c r="I155" s="98" t="s">
        <v>11</v>
      </c>
      <c r="J155" s="98" t="s">
        <v>558</v>
      </c>
    </row>
    <row r="156" spans="1:11" s="88" customFormat="1" x14ac:dyDescent="0.2">
      <c r="A156" s="88">
        <v>155</v>
      </c>
      <c r="B156" s="88">
        <v>3</v>
      </c>
      <c r="C156" s="88" t="s">
        <v>29</v>
      </c>
      <c r="E156" s="125" t="e">
        <f>'2'!#REF!</f>
        <v>#REF!</v>
      </c>
      <c r="F156" s="106" t="e">
        <f>'2'!#REF!</f>
        <v>#REF!</v>
      </c>
      <c r="G156" s="93" t="s">
        <v>538</v>
      </c>
      <c r="I156" s="98" t="s">
        <v>439</v>
      </c>
      <c r="J156" s="98" t="s">
        <v>556</v>
      </c>
      <c r="K156" s="88" t="e">
        <f>IF(E156="x",1,IF(E156="Yes",1,""))</f>
        <v>#REF!</v>
      </c>
    </row>
    <row r="157" spans="1:11" s="88" customFormat="1" x14ac:dyDescent="0.2">
      <c r="A157" s="88">
        <v>156</v>
      </c>
      <c r="B157" s="88">
        <v>3</v>
      </c>
      <c r="C157" s="88" t="s">
        <v>29</v>
      </c>
      <c r="E157" s="125" t="e">
        <f>'2'!#REF!</f>
        <v>#REF!</v>
      </c>
      <c r="F157" s="106" t="e">
        <f>'2'!#REF!</f>
        <v>#REF!</v>
      </c>
      <c r="G157" s="93" t="s">
        <v>538</v>
      </c>
      <c r="I157" s="98" t="s">
        <v>10</v>
      </c>
    </row>
    <row r="158" spans="1:11" s="88" customFormat="1" x14ac:dyDescent="0.2">
      <c r="A158" s="88">
        <v>157</v>
      </c>
      <c r="B158" s="88">
        <v>3</v>
      </c>
      <c r="C158" s="88" t="s">
        <v>29</v>
      </c>
      <c r="E158" s="125" t="e">
        <f>'2'!#REF!</f>
        <v>#REF!</v>
      </c>
      <c r="F158" s="99" t="e">
        <f>'2'!#REF!</f>
        <v>#REF!</v>
      </c>
      <c r="G158" s="93" t="s">
        <v>538</v>
      </c>
      <c r="I158" s="98" t="s">
        <v>11</v>
      </c>
      <c r="J158" s="98" t="s">
        <v>556</v>
      </c>
      <c r="K158" s="88" t="e">
        <f>IF(E158="x",1,IF(E158="Yes",1,""))</f>
        <v>#REF!</v>
      </c>
    </row>
    <row r="159" spans="1:11" s="88" customFormat="1" x14ac:dyDescent="0.2">
      <c r="A159" s="88">
        <v>158</v>
      </c>
      <c r="B159" s="88">
        <v>3</v>
      </c>
      <c r="C159" s="88" t="s">
        <v>29</v>
      </c>
      <c r="E159" s="125" t="e">
        <f>'2'!#REF!</f>
        <v>#REF!</v>
      </c>
      <c r="F159" s="106" t="e">
        <f>'2'!#REF!</f>
        <v>#REF!</v>
      </c>
      <c r="G159" s="93" t="s">
        <v>538</v>
      </c>
      <c r="I159" s="98" t="s">
        <v>439</v>
      </c>
      <c r="J159" s="98" t="s">
        <v>558</v>
      </c>
      <c r="K159" s="88" t="e">
        <f>IF(E159="x",1,IF(E159="Yes",1,""))</f>
        <v>#REF!</v>
      </c>
    </row>
    <row r="160" spans="1:11" s="88" customFormat="1" x14ac:dyDescent="0.2">
      <c r="A160" s="88">
        <v>159</v>
      </c>
      <c r="B160" s="88">
        <v>3</v>
      </c>
      <c r="C160" s="88" t="s">
        <v>29</v>
      </c>
      <c r="E160" s="125" t="e">
        <f>'2'!#REF!</f>
        <v>#REF!</v>
      </c>
      <c r="F160" s="106" t="e">
        <f>'2'!#REF!</f>
        <v>#REF!</v>
      </c>
      <c r="G160" s="93" t="s">
        <v>538</v>
      </c>
      <c r="I160" s="98" t="s">
        <v>11</v>
      </c>
      <c r="J160" s="98" t="s">
        <v>558</v>
      </c>
      <c r="K160" s="88" t="e">
        <f>IF(E160="x",1,IF(E160="Yes",1,""))</f>
        <v>#REF!</v>
      </c>
    </row>
    <row r="161" spans="1:11" s="88" customFormat="1" x14ac:dyDescent="0.2">
      <c r="A161" s="88">
        <v>160</v>
      </c>
      <c r="B161" s="88">
        <v>3</v>
      </c>
      <c r="C161" s="88" t="s">
        <v>29</v>
      </c>
      <c r="E161" s="125" t="e">
        <f>'2'!#REF!</f>
        <v>#REF!</v>
      </c>
      <c r="F161" s="106" t="e">
        <f>'2'!#REF!</f>
        <v>#REF!</v>
      </c>
      <c r="G161" s="93" t="s">
        <v>538</v>
      </c>
      <c r="I161" s="98" t="s">
        <v>11</v>
      </c>
      <c r="J161" s="98" t="s">
        <v>684</v>
      </c>
    </row>
    <row r="162" spans="1:11" s="88" customFormat="1" x14ac:dyDescent="0.2">
      <c r="A162" s="88">
        <v>161</v>
      </c>
      <c r="B162" s="88">
        <v>3</v>
      </c>
      <c r="C162" s="88" t="s">
        <v>29</v>
      </c>
      <c r="E162" s="125" t="e">
        <f>'2'!#REF!</f>
        <v>#REF!</v>
      </c>
      <c r="F162" s="106" t="e">
        <f>'2'!#REF!</f>
        <v>#REF!</v>
      </c>
      <c r="G162" s="93" t="s">
        <v>538</v>
      </c>
      <c r="I162" s="98" t="s">
        <v>10</v>
      </c>
    </row>
    <row r="163" spans="1:11" s="88" customFormat="1" x14ac:dyDescent="0.2">
      <c r="A163" s="88">
        <v>162</v>
      </c>
      <c r="B163" s="88">
        <v>3</v>
      </c>
      <c r="C163" s="88" t="s">
        <v>29</v>
      </c>
      <c r="E163" s="125" t="e">
        <f>'2'!#REF!</f>
        <v>#REF!</v>
      </c>
      <c r="F163" s="104" t="e">
        <f>'2'!#REF!</f>
        <v>#REF!</v>
      </c>
      <c r="G163" s="93" t="s">
        <v>435</v>
      </c>
      <c r="I163" s="98" t="s">
        <v>10</v>
      </c>
    </row>
    <row r="164" spans="1:11" s="88" customFormat="1" x14ac:dyDescent="0.2">
      <c r="A164" s="88">
        <v>163</v>
      </c>
      <c r="B164" s="88">
        <v>3</v>
      </c>
      <c r="C164" s="88" t="s">
        <v>29</v>
      </c>
      <c r="E164" s="125" t="e">
        <f>'2'!#REF!</f>
        <v>#REF!</v>
      </c>
      <c r="F164" s="106" t="e">
        <f>'2'!#REF!</f>
        <v>#REF!</v>
      </c>
      <c r="G164" s="93" t="s">
        <v>435</v>
      </c>
      <c r="I164" s="98" t="s">
        <v>11</v>
      </c>
      <c r="J164" s="98" t="s">
        <v>558</v>
      </c>
      <c r="K164" s="88" t="e">
        <f>IF(E164=0,"",E164)</f>
        <v>#REF!</v>
      </c>
    </row>
    <row r="165" spans="1:11" s="88" customFormat="1" x14ac:dyDescent="0.2">
      <c r="A165" s="88">
        <v>164</v>
      </c>
      <c r="B165" s="88">
        <v>3</v>
      </c>
      <c r="C165" s="88" t="s">
        <v>29</v>
      </c>
      <c r="E165" s="125" t="e">
        <f>'2'!#REF!</f>
        <v>#REF!</v>
      </c>
      <c r="F165" s="106" t="e">
        <f>'2'!#REF!</f>
        <v>#REF!</v>
      </c>
      <c r="G165" s="93" t="s">
        <v>435</v>
      </c>
      <c r="I165" s="98" t="s">
        <v>11</v>
      </c>
      <c r="J165" s="98" t="s">
        <v>558</v>
      </c>
      <c r="K165" s="88" t="e">
        <f>IF(E165=0,"",E165)</f>
        <v>#REF!</v>
      </c>
    </row>
    <row r="166" spans="1:11" s="88" customFormat="1" x14ac:dyDescent="0.2">
      <c r="A166" s="88">
        <v>165</v>
      </c>
      <c r="B166" s="88">
        <v>3</v>
      </c>
      <c r="C166" s="88" t="s">
        <v>29</v>
      </c>
      <c r="E166" s="125" t="e">
        <f>'2'!#REF!</f>
        <v>#REF!</v>
      </c>
      <c r="F166" s="106" t="e">
        <f>'2'!#REF!</f>
        <v>#REF!</v>
      </c>
      <c r="G166" s="93" t="s">
        <v>435</v>
      </c>
      <c r="I166" s="98" t="s">
        <v>11</v>
      </c>
      <c r="J166" s="98" t="s">
        <v>558</v>
      </c>
      <c r="K166" s="88" t="e">
        <f>IF(E166=0,"",E166)</f>
        <v>#REF!</v>
      </c>
    </row>
    <row r="167" spans="1:11" s="88" customFormat="1" x14ac:dyDescent="0.2">
      <c r="A167" s="88">
        <v>166</v>
      </c>
      <c r="B167" s="88">
        <v>3</v>
      </c>
      <c r="C167" s="88" t="s">
        <v>29</v>
      </c>
      <c r="E167" s="125" t="e">
        <f>'2'!#REF!</f>
        <v>#REF!</v>
      </c>
      <c r="F167" s="99" t="e">
        <f>'2'!#REF!</f>
        <v>#REF!</v>
      </c>
      <c r="G167" s="93" t="s">
        <v>538</v>
      </c>
      <c r="I167" s="98" t="s">
        <v>10</v>
      </c>
    </row>
    <row r="168" spans="1:11" s="88" customFormat="1" x14ac:dyDescent="0.2">
      <c r="A168" s="88">
        <v>167</v>
      </c>
      <c r="B168" s="88">
        <v>3</v>
      </c>
      <c r="C168" s="88" t="s">
        <v>29</v>
      </c>
      <c r="E168" s="125" t="e">
        <f>'2'!#REF!</f>
        <v>#REF!</v>
      </c>
      <c r="F168" s="99" t="e">
        <f>'2'!#REF!</f>
        <v>#REF!</v>
      </c>
      <c r="G168" s="93" t="s">
        <v>435</v>
      </c>
      <c r="I168" s="98" t="s">
        <v>439</v>
      </c>
      <c r="J168" s="98" t="s">
        <v>558</v>
      </c>
    </row>
    <row r="169" spans="1:11" s="88" customFormat="1" x14ac:dyDescent="0.2">
      <c r="A169" s="88">
        <v>168</v>
      </c>
      <c r="B169" s="88">
        <v>3</v>
      </c>
      <c r="C169" s="88" t="s">
        <v>29</v>
      </c>
      <c r="E169" s="125" t="e">
        <f>'2'!#REF!</f>
        <v>#REF!</v>
      </c>
      <c r="F169" s="99" t="e">
        <f>'2'!#REF!</f>
        <v>#REF!</v>
      </c>
      <c r="G169" s="93" t="s">
        <v>435</v>
      </c>
      <c r="I169" s="98" t="s">
        <v>439</v>
      </c>
      <c r="J169" s="98" t="s">
        <v>558</v>
      </c>
    </row>
    <row r="170" spans="1:11" s="88" customFormat="1" x14ac:dyDescent="0.2">
      <c r="A170" s="88">
        <v>169</v>
      </c>
      <c r="B170" s="88">
        <v>3</v>
      </c>
      <c r="C170" s="88" t="s">
        <v>29</v>
      </c>
      <c r="E170" s="125" t="e">
        <f>'2'!#REF!</f>
        <v>#REF!</v>
      </c>
      <c r="F170" s="106" t="e">
        <f>'2'!#REF!</f>
        <v>#REF!</v>
      </c>
      <c r="G170" s="106"/>
      <c r="I170" s="98" t="s">
        <v>10</v>
      </c>
    </row>
    <row r="171" spans="1:11" s="88" customFormat="1" x14ac:dyDescent="0.2">
      <c r="A171" s="88">
        <v>170</v>
      </c>
      <c r="B171" s="88">
        <v>3</v>
      </c>
      <c r="C171" s="88" t="s">
        <v>29</v>
      </c>
      <c r="E171" s="128" t="e">
        <f>'2'!#REF!</f>
        <v>#REF!</v>
      </c>
      <c r="F171" s="109" t="e">
        <f>'2'!#REF!</f>
        <v>#REF!</v>
      </c>
      <c r="G171" s="104"/>
      <c r="I171" s="98" t="s">
        <v>10</v>
      </c>
    </row>
    <row r="172" spans="1:11" s="88" customFormat="1" x14ac:dyDescent="0.2">
      <c r="A172" s="88">
        <v>171</v>
      </c>
      <c r="B172" s="88">
        <v>3</v>
      </c>
      <c r="C172" s="88" t="s">
        <v>29</v>
      </c>
      <c r="E172" s="125" t="e">
        <f>'2'!#REF!</f>
        <v>#REF!</v>
      </c>
      <c r="F172" s="106" t="e">
        <f>'2'!#REF!</f>
        <v>#REF!</v>
      </c>
      <c r="G172" s="106"/>
      <c r="I172" s="98" t="s">
        <v>10</v>
      </c>
    </row>
    <row r="173" spans="1:11" s="88" customFormat="1" x14ac:dyDescent="0.2">
      <c r="A173" s="88">
        <v>172</v>
      </c>
      <c r="B173" s="88">
        <v>3</v>
      </c>
      <c r="C173" s="88" t="s">
        <v>371</v>
      </c>
      <c r="D173" s="88">
        <v>1</v>
      </c>
      <c r="E173" s="125">
        <f>'2'!C6</f>
        <v>0</v>
      </c>
      <c r="F173" s="106" t="str">
        <f>'2'!B6</f>
        <v>Control:</v>
      </c>
      <c r="G173" s="106" t="s">
        <v>435</v>
      </c>
      <c r="H173" s="88" t="s">
        <v>368</v>
      </c>
      <c r="I173" s="110" t="s">
        <v>439</v>
      </c>
      <c r="J173" s="98" t="s">
        <v>685</v>
      </c>
    </row>
    <row r="174" spans="1:11" s="88" customFormat="1" x14ac:dyDescent="0.2">
      <c r="A174" s="88">
        <v>173</v>
      </c>
      <c r="B174" s="88">
        <v>3</v>
      </c>
      <c r="C174" s="88" t="s">
        <v>371</v>
      </c>
      <c r="D174" s="88">
        <v>1</v>
      </c>
      <c r="E174" s="127">
        <f>'2'!I6</f>
        <v>0</v>
      </c>
      <c r="F174" s="92" t="str">
        <f>'2'!F6</f>
        <v>Expiration Date:</v>
      </c>
      <c r="G174" s="92"/>
      <c r="H174" s="88" t="s">
        <v>368</v>
      </c>
      <c r="I174" s="110" t="s">
        <v>11</v>
      </c>
      <c r="J174" s="98" t="s">
        <v>684</v>
      </c>
    </row>
    <row r="175" spans="1:11" s="88" customFormat="1" x14ac:dyDescent="0.2">
      <c r="A175" s="88">
        <v>174</v>
      </c>
      <c r="B175" s="88">
        <v>3</v>
      </c>
      <c r="C175" s="88" t="s">
        <v>371</v>
      </c>
      <c r="D175" s="88">
        <v>1</v>
      </c>
      <c r="E175" s="125">
        <f>'2'!C8</f>
        <v>0</v>
      </c>
      <c r="F175" s="92" t="str">
        <f>'2'!B8</f>
        <v>Acres:</v>
      </c>
      <c r="G175" s="92"/>
      <c r="H175" s="88" t="s">
        <v>368</v>
      </c>
      <c r="I175" s="110" t="s">
        <v>10</v>
      </c>
      <c r="J175" s="98"/>
    </row>
    <row r="176" spans="1:11" s="88" customFormat="1" x14ac:dyDescent="0.2">
      <c r="A176" s="88">
        <v>175</v>
      </c>
      <c r="B176" s="88">
        <v>3</v>
      </c>
      <c r="C176" s="88" t="s">
        <v>371</v>
      </c>
      <c r="D176" s="88">
        <v>1</v>
      </c>
      <c r="E176" s="129">
        <f>'2'!I8</f>
        <v>0</v>
      </c>
      <c r="F176" s="94" t="str">
        <f>'2'!F8</f>
        <v>Total Cost of Land:</v>
      </c>
      <c r="G176" s="93" t="s">
        <v>554</v>
      </c>
      <c r="H176" s="110" t="s">
        <v>541</v>
      </c>
      <c r="I176" s="110" t="s">
        <v>11</v>
      </c>
      <c r="J176" s="98" t="s">
        <v>684</v>
      </c>
    </row>
    <row r="177" spans="1:12" s="88" customFormat="1" x14ac:dyDescent="0.2">
      <c r="A177" s="88">
        <v>176</v>
      </c>
      <c r="B177" s="88">
        <v>3</v>
      </c>
      <c r="C177" s="88" t="s">
        <v>371</v>
      </c>
      <c r="D177" s="88">
        <v>1</v>
      </c>
      <c r="E177" s="129">
        <f>'2'!M8</f>
        <v>0</v>
      </c>
      <c r="F177" s="92" t="str">
        <f>'2'!M6</f>
        <v>If Land Lease, how much annual debt?</v>
      </c>
      <c r="G177" s="93"/>
      <c r="I177" s="90" t="s">
        <v>10</v>
      </c>
      <c r="J177" s="98"/>
      <c r="K177" s="88" t="str">
        <f>IF(E177=0,"",E177)</f>
        <v/>
      </c>
    </row>
    <row r="178" spans="1:12" s="88" customFormat="1" x14ac:dyDescent="0.2">
      <c r="A178" s="88">
        <v>177</v>
      </c>
      <c r="B178" s="88">
        <v>3</v>
      </c>
      <c r="C178" s="88" t="s">
        <v>371</v>
      </c>
      <c r="D178" s="88">
        <v>1</v>
      </c>
      <c r="E178" s="124">
        <f>'2'!H10</f>
        <v>0</v>
      </c>
      <c r="F178" s="89" t="str">
        <f>'2'!B10</f>
        <v>Seller(s) - this name must be on current recorded deed:</v>
      </c>
      <c r="G178" s="93" t="s">
        <v>435</v>
      </c>
      <c r="I178" s="110" t="s">
        <v>683</v>
      </c>
      <c r="J178" s="110" t="s">
        <v>684</v>
      </c>
      <c r="K178" s="88" t="str">
        <f>IF(E178=0,"",E178)</f>
        <v/>
      </c>
    </row>
    <row r="179" spans="1:12" s="88" customFormat="1" x14ac:dyDescent="0.2">
      <c r="A179" s="88">
        <v>178</v>
      </c>
      <c r="B179" s="88">
        <v>3</v>
      </c>
      <c r="C179" s="88" t="s">
        <v>371</v>
      </c>
      <c r="D179" s="88">
        <v>1</v>
      </c>
      <c r="E179" s="125">
        <f>'2'!C14</f>
        <v>0</v>
      </c>
      <c r="F179" s="89" t="str">
        <f>'2'!B14</f>
        <v>Address:</v>
      </c>
      <c r="G179" s="93" t="s">
        <v>435</v>
      </c>
      <c r="H179" s="93" t="s">
        <v>438</v>
      </c>
      <c r="I179" s="110" t="s">
        <v>683</v>
      </c>
      <c r="J179" s="98" t="s">
        <v>684</v>
      </c>
      <c r="K179" s="88" t="str">
        <f>IF(E179=0,"",E179)</f>
        <v/>
      </c>
      <c r="L179" s="93" t="s">
        <v>565</v>
      </c>
    </row>
    <row r="180" spans="1:12" s="88" customFormat="1" x14ac:dyDescent="0.2">
      <c r="A180" s="88">
        <v>179</v>
      </c>
      <c r="B180" s="88">
        <v>3</v>
      </c>
      <c r="C180" s="88" t="s">
        <v>371</v>
      </c>
      <c r="D180" s="88">
        <v>1</v>
      </c>
      <c r="E180" s="125">
        <f>'2'!L14</f>
        <v>0</v>
      </c>
      <c r="F180" s="92" t="str">
        <f>'2'!K14</f>
        <v>City:</v>
      </c>
      <c r="G180" s="93" t="s">
        <v>435</v>
      </c>
      <c r="H180" s="88" t="s">
        <v>442</v>
      </c>
      <c r="I180" s="110" t="s">
        <v>683</v>
      </c>
      <c r="J180" s="110" t="s">
        <v>684</v>
      </c>
    </row>
    <row r="181" spans="1:12" s="88" customFormat="1" x14ac:dyDescent="0.2">
      <c r="A181" s="88">
        <v>180</v>
      </c>
      <c r="B181" s="88">
        <v>3</v>
      </c>
      <c r="C181" s="88" t="s">
        <v>371</v>
      </c>
      <c r="D181" s="88">
        <v>1</v>
      </c>
      <c r="E181" s="125">
        <f>'2'!C16</f>
        <v>0</v>
      </c>
      <c r="F181" s="107" t="str">
        <f>'2'!B16</f>
        <v>State:</v>
      </c>
      <c r="G181" s="93" t="s">
        <v>435</v>
      </c>
      <c r="H181" s="88" t="s">
        <v>442</v>
      </c>
      <c r="I181" s="110" t="s">
        <v>683</v>
      </c>
      <c r="J181" s="110" t="s">
        <v>684</v>
      </c>
    </row>
    <row r="182" spans="1:12" s="88" customFormat="1" x14ac:dyDescent="0.2">
      <c r="A182" s="88">
        <v>181</v>
      </c>
      <c r="B182" s="88">
        <v>3</v>
      </c>
      <c r="C182" s="88" t="s">
        <v>371</v>
      </c>
      <c r="D182" s="88">
        <v>1</v>
      </c>
      <c r="E182" s="125">
        <f>'2'!G16</f>
        <v>0</v>
      </c>
      <c r="F182" s="111" t="str">
        <f>'2'!F16</f>
        <v xml:space="preserve">  Zip:</v>
      </c>
      <c r="G182" s="93" t="s">
        <v>435</v>
      </c>
      <c r="H182" s="88" t="s">
        <v>442</v>
      </c>
      <c r="I182" s="110" t="s">
        <v>683</v>
      </c>
      <c r="J182" s="110" t="s">
        <v>684</v>
      </c>
    </row>
    <row r="183" spans="1:12" s="88" customFormat="1" x14ac:dyDescent="0.2">
      <c r="A183" s="88">
        <v>182</v>
      </c>
      <c r="B183" s="88">
        <v>3</v>
      </c>
      <c r="C183" s="88" t="s">
        <v>371</v>
      </c>
      <c r="D183" s="88">
        <v>1</v>
      </c>
      <c r="E183" s="125">
        <f>'2'!L18</f>
        <v>0</v>
      </c>
      <c r="F183" s="107" t="str">
        <f>'2'!B18</f>
        <v>Is there a common ownership interest between the purchaser and seller?</v>
      </c>
      <c r="G183" s="106" t="s">
        <v>538</v>
      </c>
      <c r="H183" s="88" t="s">
        <v>442</v>
      </c>
      <c r="I183" s="110" t="s">
        <v>11</v>
      </c>
      <c r="J183" s="88" t="s">
        <v>684</v>
      </c>
    </row>
    <row r="184" spans="1:12" s="88" customFormat="1" x14ac:dyDescent="0.2">
      <c r="A184" s="88">
        <v>183</v>
      </c>
      <c r="B184" s="88">
        <v>3</v>
      </c>
      <c r="C184" s="88" t="s">
        <v>371</v>
      </c>
      <c r="D184" s="88">
        <v>2</v>
      </c>
      <c r="E184" s="125" t="e">
        <f>'2'!#REF!</f>
        <v>#REF!</v>
      </c>
      <c r="F184" s="112" t="e">
        <f>'2'!#REF!</f>
        <v>#REF!</v>
      </c>
      <c r="G184" s="106" t="s">
        <v>435</v>
      </c>
      <c r="H184" s="88" t="s">
        <v>368</v>
      </c>
      <c r="I184" s="110" t="s">
        <v>439</v>
      </c>
      <c r="J184" s="98" t="s">
        <v>685</v>
      </c>
    </row>
    <row r="185" spans="1:12" s="88" customFormat="1" x14ac:dyDescent="0.2">
      <c r="A185" s="88">
        <v>184</v>
      </c>
      <c r="B185" s="88">
        <v>3</v>
      </c>
      <c r="C185" s="88" t="s">
        <v>371</v>
      </c>
      <c r="D185" s="88">
        <v>2</v>
      </c>
      <c r="E185" s="127" t="e">
        <f>'2'!#REF!</f>
        <v>#REF!</v>
      </c>
      <c r="F185" s="92" t="e">
        <f>'2'!#REF!</f>
        <v>#REF!</v>
      </c>
      <c r="G185" s="92"/>
      <c r="H185" s="88" t="s">
        <v>368</v>
      </c>
      <c r="I185" s="110" t="s">
        <v>11</v>
      </c>
      <c r="J185" s="98" t="s">
        <v>684</v>
      </c>
    </row>
    <row r="186" spans="1:12" s="88" customFormat="1" x14ac:dyDescent="0.2">
      <c r="A186" s="88">
        <v>185</v>
      </c>
      <c r="B186" s="88">
        <v>3</v>
      </c>
      <c r="C186" s="88" t="s">
        <v>371</v>
      </c>
      <c r="D186" s="88">
        <v>2</v>
      </c>
      <c r="E186" s="125" t="e">
        <f>'2'!#REF!</f>
        <v>#REF!</v>
      </c>
      <c r="F186" s="99" t="e">
        <f>'2'!#REF!</f>
        <v>#REF!</v>
      </c>
      <c r="G186" s="92"/>
      <c r="H186" s="88" t="s">
        <v>368</v>
      </c>
      <c r="I186" s="110" t="s">
        <v>10</v>
      </c>
      <c r="J186" s="98"/>
    </row>
    <row r="187" spans="1:12" s="88" customFormat="1" x14ac:dyDescent="0.2">
      <c r="A187" s="88">
        <v>186</v>
      </c>
      <c r="B187" s="88">
        <v>3</v>
      </c>
      <c r="C187" s="88" t="s">
        <v>371</v>
      </c>
      <c r="D187" s="88">
        <v>2</v>
      </c>
      <c r="E187" s="129" t="e">
        <f>'2'!#REF!</f>
        <v>#REF!</v>
      </c>
      <c r="F187" s="99" t="e">
        <f>'2'!#REF!</f>
        <v>#REF!</v>
      </c>
      <c r="G187" s="93" t="s">
        <v>554</v>
      </c>
      <c r="H187" s="110" t="s">
        <v>541</v>
      </c>
      <c r="I187" s="110" t="s">
        <v>11</v>
      </c>
      <c r="J187" s="98" t="s">
        <v>684</v>
      </c>
    </row>
    <row r="188" spans="1:12" s="88" customFormat="1" x14ac:dyDescent="0.2">
      <c r="A188" s="88">
        <v>187</v>
      </c>
      <c r="B188" s="88">
        <v>3</v>
      </c>
      <c r="C188" s="88" t="s">
        <v>371</v>
      </c>
      <c r="D188" s="88">
        <v>2</v>
      </c>
      <c r="E188" s="129" t="e">
        <f>'2'!#REF!</f>
        <v>#REF!</v>
      </c>
      <c r="F188" s="99" t="e">
        <f>'2'!#REF!</f>
        <v>#REF!</v>
      </c>
      <c r="G188" s="93"/>
      <c r="I188" s="90" t="s">
        <v>10</v>
      </c>
      <c r="J188" s="98"/>
    </row>
    <row r="189" spans="1:12" s="88" customFormat="1" x14ac:dyDescent="0.2">
      <c r="A189" s="88">
        <v>188</v>
      </c>
      <c r="B189" s="88">
        <v>3</v>
      </c>
      <c r="C189" s="88" t="s">
        <v>371</v>
      </c>
      <c r="D189" s="88">
        <v>2</v>
      </c>
      <c r="E189" s="125" t="e">
        <f>'2'!#REF!</f>
        <v>#REF!</v>
      </c>
      <c r="F189" s="99" t="e">
        <f>'2'!#REF!</f>
        <v>#REF!</v>
      </c>
      <c r="G189" s="93" t="s">
        <v>435</v>
      </c>
      <c r="I189" s="110" t="s">
        <v>683</v>
      </c>
      <c r="J189" s="110" t="s">
        <v>684</v>
      </c>
    </row>
    <row r="190" spans="1:12" s="88" customFormat="1" x14ac:dyDescent="0.2">
      <c r="A190" s="88">
        <v>189</v>
      </c>
      <c r="B190" s="88">
        <v>3</v>
      </c>
      <c r="C190" s="88" t="s">
        <v>371</v>
      </c>
      <c r="D190" s="88">
        <v>2</v>
      </c>
      <c r="E190" s="125" t="e">
        <f>'2'!#REF!</f>
        <v>#REF!</v>
      </c>
      <c r="F190" s="99" t="e">
        <f>'2'!#REF!</f>
        <v>#REF!</v>
      </c>
      <c r="G190" s="93" t="s">
        <v>435</v>
      </c>
      <c r="H190" s="93" t="s">
        <v>438</v>
      </c>
      <c r="I190" s="110" t="s">
        <v>683</v>
      </c>
      <c r="J190" s="98" t="s">
        <v>684</v>
      </c>
    </row>
    <row r="191" spans="1:12" s="88" customFormat="1" x14ac:dyDescent="0.2">
      <c r="A191" s="88">
        <v>190</v>
      </c>
      <c r="B191" s="88">
        <v>3</v>
      </c>
      <c r="C191" s="88" t="s">
        <v>371</v>
      </c>
      <c r="D191" s="88">
        <v>2</v>
      </c>
      <c r="E191" s="125" t="e">
        <f>'2'!#REF!</f>
        <v>#REF!</v>
      </c>
      <c r="F191" s="99" t="e">
        <f>'2'!#REF!</f>
        <v>#REF!</v>
      </c>
      <c r="G191" s="93" t="s">
        <v>435</v>
      </c>
      <c r="H191" s="88" t="s">
        <v>442</v>
      </c>
      <c r="I191" s="110" t="s">
        <v>683</v>
      </c>
      <c r="J191" s="110" t="s">
        <v>684</v>
      </c>
    </row>
    <row r="192" spans="1:12" s="88" customFormat="1" x14ac:dyDescent="0.2">
      <c r="A192" s="88">
        <v>191</v>
      </c>
      <c r="B192" s="88">
        <v>3</v>
      </c>
      <c r="C192" s="88" t="s">
        <v>371</v>
      </c>
      <c r="D192" s="88">
        <v>2</v>
      </c>
      <c r="E192" s="125" t="e">
        <f>'2'!#REF!</f>
        <v>#REF!</v>
      </c>
      <c r="F192" s="99" t="e">
        <f>'2'!#REF!</f>
        <v>#REF!</v>
      </c>
      <c r="G192" s="93" t="s">
        <v>435</v>
      </c>
      <c r="H192" s="88" t="s">
        <v>442</v>
      </c>
      <c r="I192" s="110" t="s">
        <v>683</v>
      </c>
      <c r="J192" s="110" t="s">
        <v>684</v>
      </c>
    </row>
    <row r="193" spans="1:10" s="88" customFormat="1" x14ac:dyDescent="0.2">
      <c r="A193" s="88">
        <v>192</v>
      </c>
      <c r="B193" s="88">
        <v>3</v>
      </c>
      <c r="C193" s="88" t="s">
        <v>371</v>
      </c>
      <c r="D193" s="88">
        <v>2</v>
      </c>
      <c r="E193" s="125" t="e">
        <f>'2'!#REF!</f>
        <v>#REF!</v>
      </c>
      <c r="F193" s="99" t="e">
        <f>'2'!#REF!</f>
        <v>#REF!</v>
      </c>
      <c r="G193" s="93" t="s">
        <v>435</v>
      </c>
      <c r="H193" s="88" t="s">
        <v>442</v>
      </c>
      <c r="I193" s="110" t="s">
        <v>683</v>
      </c>
      <c r="J193" s="110" t="s">
        <v>684</v>
      </c>
    </row>
    <row r="194" spans="1:10" s="88" customFormat="1" x14ac:dyDescent="0.2">
      <c r="A194" s="88">
        <v>193</v>
      </c>
      <c r="B194" s="88">
        <v>3</v>
      </c>
      <c r="C194" s="88" t="s">
        <v>371</v>
      </c>
      <c r="D194" s="88">
        <v>3</v>
      </c>
      <c r="E194" s="125" t="e">
        <f>'2'!#REF!</f>
        <v>#REF!</v>
      </c>
      <c r="F194" s="99" t="e">
        <f>'2'!#REF!</f>
        <v>#REF!</v>
      </c>
      <c r="G194" s="106" t="s">
        <v>538</v>
      </c>
      <c r="H194" s="88" t="s">
        <v>442</v>
      </c>
      <c r="I194" s="110" t="s">
        <v>11</v>
      </c>
      <c r="J194" s="88" t="s">
        <v>684</v>
      </c>
    </row>
    <row r="195" spans="1:10" s="88" customFormat="1" x14ac:dyDescent="0.2">
      <c r="A195" s="88">
        <v>194</v>
      </c>
      <c r="B195" s="88">
        <v>3</v>
      </c>
      <c r="C195" s="88" t="s">
        <v>371</v>
      </c>
      <c r="D195" s="88">
        <v>3</v>
      </c>
      <c r="E195" s="125" t="e">
        <f>'2'!#REF!</f>
        <v>#REF!</v>
      </c>
      <c r="F195" s="99" t="e">
        <f>'2'!#REF!</f>
        <v>#REF!</v>
      </c>
      <c r="G195" s="106" t="s">
        <v>435</v>
      </c>
      <c r="H195" s="88" t="s">
        <v>368</v>
      </c>
      <c r="I195" s="110" t="s">
        <v>439</v>
      </c>
      <c r="J195" s="98" t="s">
        <v>685</v>
      </c>
    </row>
    <row r="196" spans="1:10" s="88" customFormat="1" x14ac:dyDescent="0.2">
      <c r="A196" s="88">
        <v>195</v>
      </c>
      <c r="B196" s="88">
        <v>3</v>
      </c>
      <c r="C196" s="88" t="s">
        <v>371</v>
      </c>
      <c r="D196" s="88">
        <v>3</v>
      </c>
      <c r="E196" s="127" t="e">
        <f>'2'!#REF!</f>
        <v>#REF!</v>
      </c>
      <c r="F196" s="99" t="e">
        <f>'2'!#REF!</f>
        <v>#REF!</v>
      </c>
      <c r="G196" s="92"/>
      <c r="H196" s="88" t="s">
        <v>368</v>
      </c>
      <c r="I196" s="110" t="s">
        <v>11</v>
      </c>
      <c r="J196" s="98" t="s">
        <v>684</v>
      </c>
    </row>
    <row r="197" spans="1:10" s="88" customFormat="1" x14ac:dyDescent="0.2">
      <c r="A197" s="88">
        <v>196</v>
      </c>
      <c r="B197" s="88">
        <v>3</v>
      </c>
      <c r="C197" s="88" t="s">
        <v>371</v>
      </c>
      <c r="D197" s="88">
        <v>3</v>
      </c>
      <c r="E197" s="125" t="e">
        <f>'2'!#REF!</f>
        <v>#REF!</v>
      </c>
      <c r="F197" s="99" t="e">
        <f>'2'!#REF!</f>
        <v>#REF!</v>
      </c>
      <c r="G197" s="92"/>
      <c r="H197" s="88" t="s">
        <v>368</v>
      </c>
      <c r="I197" s="110" t="s">
        <v>10</v>
      </c>
      <c r="J197" s="98"/>
    </row>
    <row r="198" spans="1:10" s="88" customFormat="1" x14ac:dyDescent="0.2">
      <c r="A198" s="88">
        <v>197</v>
      </c>
      <c r="B198" s="88">
        <v>3</v>
      </c>
      <c r="C198" s="88" t="s">
        <v>371</v>
      </c>
      <c r="D198" s="88">
        <v>3</v>
      </c>
      <c r="E198" s="129" t="e">
        <f>'2'!#REF!</f>
        <v>#REF!</v>
      </c>
      <c r="F198" s="99" t="e">
        <f>'2'!#REF!</f>
        <v>#REF!</v>
      </c>
      <c r="G198" s="93" t="s">
        <v>554</v>
      </c>
      <c r="H198" s="110" t="s">
        <v>541</v>
      </c>
      <c r="I198" s="110" t="s">
        <v>11</v>
      </c>
      <c r="J198" s="98" t="s">
        <v>684</v>
      </c>
    </row>
    <row r="199" spans="1:10" s="88" customFormat="1" x14ac:dyDescent="0.2">
      <c r="A199" s="88">
        <v>198</v>
      </c>
      <c r="B199" s="88">
        <v>3</v>
      </c>
      <c r="C199" s="88" t="s">
        <v>371</v>
      </c>
      <c r="D199" s="88">
        <v>3</v>
      </c>
      <c r="E199" s="129" t="e">
        <f>'2'!#REF!</f>
        <v>#REF!</v>
      </c>
      <c r="F199" s="99" t="e">
        <f>'2'!#REF!</f>
        <v>#REF!</v>
      </c>
      <c r="G199" s="93"/>
      <c r="I199" s="90" t="s">
        <v>10</v>
      </c>
      <c r="J199" s="98"/>
    </row>
    <row r="200" spans="1:10" s="88" customFormat="1" x14ac:dyDescent="0.2">
      <c r="A200" s="88">
        <v>199</v>
      </c>
      <c r="B200" s="88">
        <v>3</v>
      </c>
      <c r="C200" s="88" t="s">
        <v>371</v>
      </c>
      <c r="D200" s="88">
        <v>3</v>
      </c>
      <c r="E200" s="125" t="e">
        <f>'2'!#REF!</f>
        <v>#REF!</v>
      </c>
      <c r="F200" s="99" t="e">
        <f>'2'!#REF!</f>
        <v>#REF!</v>
      </c>
      <c r="G200" s="93" t="s">
        <v>435</v>
      </c>
      <c r="I200" s="110" t="s">
        <v>683</v>
      </c>
      <c r="J200" s="110" t="s">
        <v>684</v>
      </c>
    </row>
    <row r="201" spans="1:10" s="88" customFormat="1" x14ac:dyDescent="0.2">
      <c r="A201" s="88">
        <v>200</v>
      </c>
      <c r="B201" s="88">
        <v>3</v>
      </c>
      <c r="C201" s="88" t="s">
        <v>371</v>
      </c>
      <c r="D201" s="88">
        <v>3</v>
      </c>
      <c r="E201" s="125" t="e">
        <f>'2'!#REF!</f>
        <v>#REF!</v>
      </c>
      <c r="F201" s="99" t="e">
        <f>'2'!#REF!</f>
        <v>#REF!</v>
      </c>
      <c r="G201" s="93" t="s">
        <v>435</v>
      </c>
      <c r="H201" s="93" t="s">
        <v>438</v>
      </c>
      <c r="I201" s="110" t="s">
        <v>683</v>
      </c>
      <c r="J201" s="98" t="s">
        <v>684</v>
      </c>
    </row>
    <row r="202" spans="1:10" s="88" customFormat="1" x14ac:dyDescent="0.2">
      <c r="A202" s="88">
        <v>201</v>
      </c>
      <c r="B202" s="88">
        <v>3</v>
      </c>
      <c r="C202" s="88" t="s">
        <v>371</v>
      </c>
      <c r="D202" s="88">
        <v>3</v>
      </c>
      <c r="E202" s="125" t="e">
        <f>'2'!#REF!</f>
        <v>#REF!</v>
      </c>
      <c r="F202" s="99" t="e">
        <f>'2'!#REF!</f>
        <v>#REF!</v>
      </c>
      <c r="G202" s="93" t="s">
        <v>435</v>
      </c>
      <c r="H202" s="88" t="s">
        <v>442</v>
      </c>
      <c r="I202" s="110" t="s">
        <v>683</v>
      </c>
      <c r="J202" s="110" t="s">
        <v>684</v>
      </c>
    </row>
    <row r="203" spans="1:10" s="88" customFormat="1" x14ac:dyDescent="0.2">
      <c r="A203" s="88">
        <v>202</v>
      </c>
      <c r="B203" s="88">
        <v>3</v>
      </c>
      <c r="C203" s="88" t="s">
        <v>371</v>
      </c>
      <c r="D203" s="88">
        <v>3</v>
      </c>
      <c r="E203" s="125" t="e">
        <f>'2'!#REF!</f>
        <v>#REF!</v>
      </c>
      <c r="F203" s="92" t="e">
        <f>'2'!#REF!</f>
        <v>#REF!</v>
      </c>
      <c r="G203" s="93" t="s">
        <v>435</v>
      </c>
      <c r="H203" s="88" t="s">
        <v>442</v>
      </c>
      <c r="I203" s="110" t="s">
        <v>683</v>
      </c>
      <c r="J203" s="110" t="s">
        <v>684</v>
      </c>
    </row>
    <row r="204" spans="1:10" s="88" customFormat="1" x14ac:dyDescent="0.2">
      <c r="A204" s="88">
        <v>203</v>
      </c>
      <c r="B204" s="88">
        <v>3</v>
      </c>
      <c r="C204" s="88" t="s">
        <v>371</v>
      </c>
      <c r="D204" s="88">
        <v>3</v>
      </c>
      <c r="E204" s="125" t="e">
        <f>'2'!#REF!</f>
        <v>#REF!</v>
      </c>
      <c r="F204" s="92" t="e">
        <f>'2'!#REF!</f>
        <v>#REF!</v>
      </c>
      <c r="G204" s="93" t="s">
        <v>435</v>
      </c>
      <c r="H204" s="88" t="s">
        <v>442</v>
      </c>
      <c r="I204" s="110" t="s">
        <v>683</v>
      </c>
      <c r="J204" s="110" t="s">
        <v>684</v>
      </c>
    </row>
    <row r="205" spans="1:10" s="88" customFormat="1" x14ac:dyDescent="0.2">
      <c r="A205" s="88">
        <v>204</v>
      </c>
      <c r="B205" s="88">
        <v>3</v>
      </c>
      <c r="C205" s="88" t="s">
        <v>371</v>
      </c>
      <c r="D205" s="88">
        <v>3</v>
      </c>
      <c r="E205" s="125" t="e">
        <f>'2'!#REF!</f>
        <v>#REF!</v>
      </c>
      <c r="F205" s="92" t="e">
        <f>'2'!#REF!</f>
        <v>#REF!</v>
      </c>
      <c r="G205" s="106" t="s">
        <v>538</v>
      </c>
      <c r="I205" s="110" t="s">
        <v>11</v>
      </c>
      <c r="J205" s="88" t="s">
        <v>684</v>
      </c>
    </row>
    <row r="206" spans="1:10" s="88" customFormat="1" x14ac:dyDescent="0.2">
      <c r="A206" s="88">
        <v>205</v>
      </c>
      <c r="B206" s="88">
        <v>4</v>
      </c>
      <c r="C206" s="88" t="s">
        <v>372</v>
      </c>
      <c r="E206" s="125" t="e">
        <f>#REF!</f>
        <v>#REF!</v>
      </c>
      <c r="F206" s="92" t="e">
        <f>#REF!</f>
        <v>#REF!</v>
      </c>
      <c r="G206" s="92"/>
      <c r="I206" s="98" t="s">
        <v>10</v>
      </c>
      <c r="J206" s="88" t="s">
        <v>686</v>
      </c>
    </row>
    <row r="207" spans="1:10" s="88" customFormat="1" x14ac:dyDescent="0.2">
      <c r="A207" s="88">
        <v>206</v>
      </c>
      <c r="B207" s="88">
        <v>4</v>
      </c>
      <c r="C207" s="88" t="s">
        <v>372</v>
      </c>
      <c r="E207" s="125" t="e">
        <f>#REF!</f>
        <v>#REF!</v>
      </c>
      <c r="F207" s="92" t="e">
        <f>#REF!</f>
        <v>#REF!</v>
      </c>
      <c r="G207" s="92"/>
      <c r="I207" s="98" t="s">
        <v>439</v>
      </c>
    </row>
    <row r="208" spans="1:10" s="88" customFormat="1" x14ac:dyDescent="0.2">
      <c r="A208" s="88">
        <v>207</v>
      </c>
      <c r="B208" s="88">
        <v>4</v>
      </c>
      <c r="C208" s="88" t="s">
        <v>372</v>
      </c>
      <c r="E208" s="125" t="e">
        <f>#REF!</f>
        <v>#REF!</v>
      </c>
      <c r="F208" s="92" t="e">
        <f>#REF!</f>
        <v>#REF!</v>
      </c>
      <c r="G208" s="92"/>
      <c r="I208" s="98" t="s">
        <v>10</v>
      </c>
    </row>
    <row r="209" spans="1:11" s="88" customFormat="1" x14ac:dyDescent="0.2">
      <c r="A209" s="88">
        <v>208</v>
      </c>
      <c r="B209" s="88">
        <v>4</v>
      </c>
      <c r="C209" s="88" t="s">
        <v>372</v>
      </c>
      <c r="E209" s="125" t="e">
        <f>#REF!</f>
        <v>#REF!</v>
      </c>
      <c r="F209" s="92" t="e">
        <f>#REF!</f>
        <v>#REF!</v>
      </c>
      <c r="G209" s="92"/>
      <c r="I209" s="98" t="s">
        <v>10</v>
      </c>
    </row>
    <row r="210" spans="1:11" s="88" customFormat="1" x14ac:dyDescent="0.2">
      <c r="A210" s="88">
        <v>209</v>
      </c>
      <c r="B210" s="88">
        <v>4</v>
      </c>
      <c r="C210" s="88" t="s">
        <v>372</v>
      </c>
      <c r="E210" s="125" t="e">
        <f>#REF!</f>
        <v>#REF!</v>
      </c>
      <c r="F210" s="92" t="e">
        <f>#REF!</f>
        <v>#REF!</v>
      </c>
      <c r="G210" s="92"/>
      <c r="I210" s="98" t="s">
        <v>10</v>
      </c>
    </row>
    <row r="211" spans="1:11" s="88" customFormat="1" x14ac:dyDescent="0.2">
      <c r="A211" s="88">
        <v>210</v>
      </c>
      <c r="B211" s="88">
        <v>4</v>
      </c>
      <c r="C211" s="88" t="s">
        <v>372</v>
      </c>
      <c r="E211" s="125" t="e">
        <f>#REF!</f>
        <v>#REF!</v>
      </c>
      <c r="F211" s="94" t="e">
        <f>#REF!</f>
        <v>#REF!</v>
      </c>
      <c r="G211" s="94"/>
      <c r="I211" s="98" t="s">
        <v>439</v>
      </c>
      <c r="J211" s="88" t="s">
        <v>686</v>
      </c>
    </row>
    <row r="212" spans="1:11" s="88" customFormat="1" x14ac:dyDescent="0.2">
      <c r="A212" s="88">
        <v>211</v>
      </c>
      <c r="B212" s="88">
        <v>4</v>
      </c>
      <c r="C212" s="88" t="s">
        <v>372</v>
      </c>
      <c r="E212" s="127" t="e">
        <f>#REF!</f>
        <v>#REF!</v>
      </c>
      <c r="F212" s="94" t="e">
        <f>#REF!</f>
        <v>#REF!</v>
      </c>
      <c r="G212" s="94"/>
      <c r="I212" s="98" t="s">
        <v>10</v>
      </c>
    </row>
    <row r="213" spans="1:11" s="88" customFormat="1" x14ac:dyDescent="0.2">
      <c r="A213" s="88">
        <v>212</v>
      </c>
      <c r="B213" s="88">
        <v>4</v>
      </c>
      <c r="C213" s="88" t="s">
        <v>372</v>
      </c>
      <c r="E213" s="127" t="e">
        <f>#REF!</f>
        <v>#REF!</v>
      </c>
      <c r="F213" s="94" t="e">
        <f>#REF!</f>
        <v>#REF!</v>
      </c>
      <c r="G213" s="94"/>
      <c r="I213" s="98" t="s">
        <v>10</v>
      </c>
    </row>
    <row r="214" spans="1:11" s="88" customFormat="1" x14ac:dyDescent="0.2">
      <c r="A214" s="88">
        <v>213</v>
      </c>
      <c r="B214" s="88">
        <v>4</v>
      </c>
      <c r="C214" s="88" t="s">
        <v>372</v>
      </c>
      <c r="E214" s="125" t="e">
        <f>#REF!</f>
        <v>#REF!</v>
      </c>
      <c r="F214" s="99" t="e">
        <f>#REF!</f>
        <v>#REF!</v>
      </c>
      <c r="G214" s="99"/>
      <c r="I214" s="98" t="s">
        <v>10</v>
      </c>
    </row>
    <row r="215" spans="1:11" s="88" customFormat="1" x14ac:dyDescent="0.2">
      <c r="A215" s="88">
        <v>214</v>
      </c>
      <c r="B215" s="88">
        <v>4</v>
      </c>
      <c r="C215" s="88" t="s">
        <v>372</v>
      </c>
      <c r="E215" s="125" t="e">
        <f>#REF!</f>
        <v>#REF!</v>
      </c>
      <c r="F215" s="99" t="e">
        <f>#REF!</f>
        <v>#REF!</v>
      </c>
      <c r="G215" s="99"/>
      <c r="I215" s="98" t="s">
        <v>10</v>
      </c>
    </row>
    <row r="216" spans="1:11" s="88" customFormat="1" x14ac:dyDescent="0.2">
      <c r="A216" s="88">
        <v>215</v>
      </c>
      <c r="B216" s="88">
        <v>4</v>
      </c>
      <c r="C216" s="88" t="s">
        <v>372</v>
      </c>
      <c r="E216" s="125" t="e">
        <f>#REF!</f>
        <v>#REF!</v>
      </c>
      <c r="F216" s="99" t="e">
        <f>#REF!</f>
        <v>#REF!</v>
      </c>
      <c r="G216" s="99"/>
      <c r="I216" s="98" t="s">
        <v>10</v>
      </c>
    </row>
    <row r="217" spans="1:11" s="88" customFormat="1" x14ac:dyDescent="0.2">
      <c r="A217" s="88">
        <v>216</v>
      </c>
      <c r="B217" s="88">
        <v>4</v>
      </c>
      <c r="C217" s="88" t="s">
        <v>372</v>
      </c>
      <c r="E217" s="125" t="e">
        <f>#REF!</f>
        <v>#REF!</v>
      </c>
      <c r="F217" s="99" t="e">
        <f>#REF!</f>
        <v>#REF!</v>
      </c>
      <c r="G217" s="99"/>
      <c r="I217" s="98" t="s">
        <v>10</v>
      </c>
    </row>
    <row r="218" spans="1:11" s="88" customFormat="1" x14ac:dyDescent="0.2">
      <c r="A218" s="88">
        <v>217</v>
      </c>
      <c r="B218" s="88">
        <v>4</v>
      </c>
      <c r="C218" s="88" t="s">
        <v>372</v>
      </c>
      <c r="E218" s="125" t="e">
        <f>#REF!</f>
        <v>#REF!</v>
      </c>
      <c r="F218" s="99" t="e">
        <f>#REF!</f>
        <v>#REF!</v>
      </c>
      <c r="G218" s="99"/>
      <c r="I218" s="98" t="s">
        <v>10</v>
      </c>
    </row>
    <row r="219" spans="1:11" s="88" customFormat="1" x14ac:dyDescent="0.2">
      <c r="A219" s="88">
        <v>218</v>
      </c>
      <c r="B219" s="88">
        <v>4</v>
      </c>
      <c r="C219" s="88" t="s">
        <v>372</v>
      </c>
      <c r="E219" s="125" t="e">
        <f>#REF!</f>
        <v>#REF!</v>
      </c>
      <c r="F219" s="94" t="e">
        <f>#REF!</f>
        <v>#REF!</v>
      </c>
      <c r="G219" s="94"/>
      <c r="H219" s="88" t="s">
        <v>368</v>
      </c>
      <c r="I219" s="98" t="s">
        <v>10</v>
      </c>
      <c r="J219" s="90"/>
      <c r="K219" s="88" t="e">
        <f>IF(E219="x",1,IF(E219="Yes",1,""))</f>
        <v>#REF!</v>
      </c>
    </row>
    <row r="220" spans="1:11" s="88" customFormat="1" x14ac:dyDescent="0.2">
      <c r="A220" s="88">
        <v>219</v>
      </c>
      <c r="B220" s="88">
        <v>4</v>
      </c>
      <c r="C220" s="88" t="s">
        <v>372</v>
      </c>
      <c r="E220" s="125" t="e">
        <f>#REF!</f>
        <v>#REF!</v>
      </c>
      <c r="F220" s="94" t="e">
        <f>#REF!</f>
        <v>#REF!</v>
      </c>
      <c r="G220" s="94" t="s">
        <v>538</v>
      </c>
      <c r="I220" s="98" t="s">
        <v>11</v>
      </c>
      <c r="J220" s="90" t="s">
        <v>556</v>
      </c>
    </row>
    <row r="221" spans="1:11" s="88" customFormat="1" x14ac:dyDescent="0.2">
      <c r="A221" s="88">
        <v>220</v>
      </c>
      <c r="B221" s="88">
        <v>4</v>
      </c>
      <c r="C221" s="88" t="s">
        <v>372</v>
      </c>
      <c r="E221" s="125" t="e">
        <f>#REF!</f>
        <v>#REF!</v>
      </c>
      <c r="F221" s="94" t="e">
        <f>#REF!</f>
        <v>#REF!</v>
      </c>
      <c r="G221" s="94" t="s">
        <v>435</v>
      </c>
      <c r="I221" s="90" t="s">
        <v>439</v>
      </c>
      <c r="J221" s="90" t="s">
        <v>556</v>
      </c>
      <c r="K221" s="88" t="e">
        <f>IF(E221="x",1,IF(E221="Yes",1,""))</f>
        <v>#REF!</v>
      </c>
    </row>
    <row r="222" spans="1:11" s="88" customFormat="1" x14ac:dyDescent="0.2">
      <c r="A222" s="88">
        <v>221</v>
      </c>
      <c r="B222" s="88">
        <v>4</v>
      </c>
      <c r="C222" s="88" t="s">
        <v>372</v>
      </c>
      <c r="E222" s="125" t="e">
        <f>#REF!</f>
        <v>#REF!</v>
      </c>
      <c r="F222" s="94" t="e">
        <f>#REF!</f>
        <v>#REF!</v>
      </c>
      <c r="G222" s="94" t="s">
        <v>435</v>
      </c>
      <c r="I222" s="90" t="s">
        <v>439</v>
      </c>
      <c r="J222" s="90" t="s">
        <v>556</v>
      </c>
      <c r="K222" s="88" t="e">
        <f>IF(E222="x",1,IF(E222="Yes",1,""))</f>
        <v>#REF!</v>
      </c>
    </row>
    <row r="223" spans="1:11" s="88" customFormat="1" x14ac:dyDescent="0.2">
      <c r="A223" s="88">
        <v>222</v>
      </c>
      <c r="B223" s="88">
        <v>4</v>
      </c>
      <c r="C223" s="88" t="s">
        <v>372</v>
      </c>
      <c r="E223" s="125" t="e">
        <f>#REF!</f>
        <v>#REF!</v>
      </c>
      <c r="F223" s="94" t="e">
        <f>#REF!</f>
        <v>#REF!</v>
      </c>
      <c r="G223" s="94" t="s">
        <v>538</v>
      </c>
      <c r="I223" s="98" t="s">
        <v>11</v>
      </c>
      <c r="J223" s="90" t="s">
        <v>556</v>
      </c>
    </row>
    <row r="224" spans="1:11" s="88" customFormat="1" x14ac:dyDescent="0.2">
      <c r="A224" s="88">
        <v>223</v>
      </c>
      <c r="B224" s="88">
        <v>4</v>
      </c>
      <c r="C224" s="88" t="s">
        <v>372</v>
      </c>
      <c r="E224" s="125" t="e">
        <f>#REF!</f>
        <v>#REF!</v>
      </c>
      <c r="F224" s="92" t="e">
        <f>#REF!</f>
        <v>#REF!</v>
      </c>
      <c r="G224" s="92" t="s">
        <v>538</v>
      </c>
      <c r="I224" s="98" t="s">
        <v>11</v>
      </c>
      <c r="J224" s="90" t="s">
        <v>556</v>
      </c>
      <c r="K224" s="88" t="e">
        <f>IF(E224="x",1,IF(E224="Yes",1,""))</f>
        <v>#REF!</v>
      </c>
    </row>
    <row r="225" spans="1:11" s="88" customFormat="1" x14ac:dyDescent="0.2">
      <c r="A225" s="88">
        <v>224</v>
      </c>
      <c r="B225" s="88">
        <v>4</v>
      </c>
      <c r="C225" s="88" t="s">
        <v>372</v>
      </c>
      <c r="E225" s="125" t="e">
        <f>#REF!</f>
        <v>#REF!</v>
      </c>
      <c r="F225" s="94" t="e">
        <f>#REF!</f>
        <v>#REF!</v>
      </c>
      <c r="G225" s="94" t="s">
        <v>538</v>
      </c>
      <c r="I225" s="98" t="s">
        <v>11</v>
      </c>
      <c r="J225" s="90" t="s">
        <v>556</v>
      </c>
      <c r="K225" s="88" t="e">
        <f>IF(E225="x",1,IF(E225="Yes",1,""))</f>
        <v>#REF!</v>
      </c>
    </row>
    <row r="226" spans="1:11" s="88" customFormat="1" x14ac:dyDescent="0.2">
      <c r="A226" s="88">
        <v>225</v>
      </c>
      <c r="B226" s="88">
        <v>4</v>
      </c>
      <c r="C226" s="88" t="s">
        <v>372</v>
      </c>
      <c r="E226" s="125" t="e">
        <f>#REF!</f>
        <v>#REF!</v>
      </c>
      <c r="F226" s="94" t="e">
        <f>#REF!</f>
        <v>#REF!</v>
      </c>
      <c r="G226" s="94" t="s">
        <v>538</v>
      </c>
      <c r="H226" s="88" t="s">
        <v>438</v>
      </c>
      <c r="I226" s="98" t="s">
        <v>11</v>
      </c>
      <c r="J226" s="90" t="s">
        <v>556</v>
      </c>
      <c r="K226" s="88" t="e">
        <f>IF(E226="x","Yes","")</f>
        <v>#REF!</v>
      </c>
    </row>
    <row r="227" spans="1:11" s="88" customFormat="1" x14ac:dyDescent="0.2">
      <c r="A227" s="88">
        <v>226</v>
      </c>
      <c r="B227" s="88">
        <v>4</v>
      </c>
      <c r="C227" s="88" t="s">
        <v>372</v>
      </c>
      <c r="E227" s="125" t="e">
        <f>#REF!</f>
        <v>#REF!</v>
      </c>
      <c r="F227" s="94" t="e">
        <f>#REF!</f>
        <v>#REF!</v>
      </c>
      <c r="G227" s="94" t="s">
        <v>435</v>
      </c>
      <c r="H227" s="88" t="s">
        <v>438</v>
      </c>
      <c r="I227" s="98" t="s">
        <v>439</v>
      </c>
      <c r="J227" s="90" t="s">
        <v>556</v>
      </c>
      <c r="K227" s="88" t="e">
        <f>IF(E227=0,"",E227)</f>
        <v>#REF!</v>
      </c>
    </row>
    <row r="228" spans="1:11" s="88" customFormat="1" x14ac:dyDescent="0.2">
      <c r="A228" s="88">
        <v>227</v>
      </c>
      <c r="B228" s="88">
        <v>4</v>
      </c>
      <c r="C228" s="88" t="s">
        <v>372</v>
      </c>
      <c r="E228" s="125" t="e">
        <f>#REF!</f>
        <v>#REF!</v>
      </c>
      <c r="F228" s="92" t="e">
        <f>#REF!</f>
        <v>#REF!</v>
      </c>
      <c r="G228" s="94" t="s">
        <v>538</v>
      </c>
      <c r="H228" s="88" t="s">
        <v>438</v>
      </c>
      <c r="I228" s="110" t="s">
        <v>11</v>
      </c>
      <c r="J228" s="90"/>
      <c r="K228" s="88" t="e">
        <f>IF(E228=0,"",E228)</f>
        <v>#REF!</v>
      </c>
    </row>
    <row r="229" spans="1:11" s="88" customFormat="1" x14ac:dyDescent="0.2">
      <c r="A229" s="88">
        <v>228</v>
      </c>
      <c r="B229" s="88">
        <v>4</v>
      </c>
      <c r="C229" s="88" t="s">
        <v>372</v>
      </c>
      <c r="E229" s="125" t="e">
        <f>#REF!</f>
        <v>#REF!</v>
      </c>
      <c r="F229" s="92" t="s">
        <v>687</v>
      </c>
      <c r="G229" s="94"/>
      <c r="H229" s="88" t="s">
        <v>438</v>
      </c>
      <c r="I229" s="110" t="s">
        <v>10</v>
      </c>
      <c r="J229" s="90"/>
      <c r="K229" s="88" t="e">
        <f>IF(E229=0,"",E229)</f>
        <v>#REF!</v>
      </c>
    </row>
    <row r="230" spans="1:11" s="88" customFormat="1" x14ac:dyDescent="0.2">
      <c r="A230" s="88">
        <v>229</v>
      </c>
      <c r="B230" s="88">
        <v>4</v>
      </c>
      <c r="C230" s="88" t="s">
        <v>50</v>
      </c>
      <c r="E230" s="125" t="e">
        <f>#REF!</f>
        <v>#REF!</v>
      </c>
      <c r="F230" s="92" t="e">
        <f>#REF!</f>
        <v>#REF!</v>
      </c>
      <c r="G230" s="92"/>
      <c r="I230" s="98" t="s">
        <v>10</v>
      </c>
    </row>
    <row r="231" spans="1:11" s="88" customFormat="1" x14ac:dyDescent="0.2">
      <c r="A231" s="88">
        <v>230</v>
      </c>
      <c r="B231" s="88">
        <v>4</v>
      </c>
      <c r="C231" s="88" t="s">
        <v>50</v>
      </c>
      <c r="E231" s="125" t="e">
        <f>#REF!</f>
        <v>#REF!</v>
      </c>
      <c r="F231" s="92" t="e">
        <f>#REF!</f>
        <v>#REF!</v>
      </c>
      <c r="G231" s="92"/>
      <c r="I231" s="98" t="s">
        <v>10</v>
      </c>
    </row>
    <row r="232" spans="1:11" s="88" customFormat="1" x14ac:dyDescent="0.2">
      <c r="A232" s="88">
        <v>231</v>
      </c>
      <c r="B232" s="88">
        <v>4</v>
      </c>
      <c r="C232" s="88" t="s">
        <v>50</v>
      </c>
      <c r="E232" s="125" t="e">
        <f>#REF!</f>
        <v>#REF!</v>
      </c>
      <c r="F232" s="92" t="e">
        <f>#REF!</f>
        <v>#REF!</v>
      </c>
      <c r="G232" s="92"/>
      <c r="I232" s="98" t="s">
        <v>10</v>
      </c>
    </row>
    <row r="233" spans="1:11" s="88" customFormat="1" x14ac:dyDescent="0.2">
      <c r="A233" s="88">
        <v>232</v>
      </c>
      <c r="B233" s="88">
        <v>4</v>
      </c>
      <c r="C233" s="88" t="s">
        <v>50</v>
      </c>
      <c r="E233" s="125" t="e">
        <f>#REF!</f>
        <v>#REF!</v>
      </c>
      <c r="F233" s="92" t="e">
        <f>#REF!</f>
        <v>#REF!</v>
      </c>
      <c r="G233" s="92"/>
      <c r="I233" s="98" t="s">
        <v>10</v>
      </c>
    </row>
    <row r="234" spans="1:11" s="88" customFormat="1" x14ac:dyDescent="0.2">
      <c r="A234" s="88">
        <v>233</v>
      </c>
      <c r="B234" s="88">
        <v>4</v>
      </c>
      <c r="C234" s="88" t="s">
        <v>50</v>
      </c>
      <c r="E234" s="125" t="e">
        <f>#REF!</f>
        <v>#REF!</v>
      </c>
      <c r="F234" s="92" t="e">
        <f>#REF!</f>
        <v>#REF!</v>
      </c>
      <c r="G234" s="92" t="s">
        <v>542</v>
      </c>
      <c r="I234" s="98" t="s">
        <v>11</v>
      </c>
      <c r="J234" s="88" t="s">
        <v>686</v>
      </c>
    </row>
    <row r="235" spans="1:11" s="88" customFormat="1" x14ac:dyDescent="0.2">
      <c r="A235" s="88">
        <v>234</v>
      </c>
      <c r="B235" s="88">
        <v>4</v>
      </c>
      <c r="C235" s="88" t="s">
        <v>50</v>
      </c>
      <c r="E235" s="125" t="e">
        <f>#REF!</f>
        <v>#REF!</v>
      </c>
      <c r="F235" s="92" t="e">
        <f>#REF!</f>
        <v>#REF!</v>
      </c>
      <c r="G235" s="92"/>
      <c r="I235" s="98" t="s">
        <v>10</v>
      </c>
    </row>
    <row r="236" spans="1:11" s="88" customFormat="1" x14ac:dyDescent="0.2">
      <c r="A236" s="88">
        <v>235</v>
      </c>
      <c r="B236" s="88">
        <v>4</v>
      </c>
      <c r="C236" s="88" t="s">
        <v>50</v>
      </c>
      <c r="E236" s="125" t="e">
        <f>#REF!</f>
        <v>#REF!</v>
      </c>
      <c r="F236" s="92" t="e">
        <f>#REF!</f>
        <v>#REF!</v>
      </c>
      <c r="G236" s="92"/>
      <c r="I236" s="98" t="s">
        <v>10</v>
      </c>
    </row>
    <row r="237" spans="1:11" s="88" customFormat="1" x14ac:dyDescent="0.2">
      <c r="A237" s="88">
        <v>236</v>
      </c>
      <c r="B237" s="88">
        <v>4</v>
      </c>
      <c r="C237" s="88" t="s">
        <v>50</v>
      </c>
      <c r="E237" s="125" t="e">
        <f>#REF!</f>
        <v>#REF!</v>
      </c>
      <c r="F237" s="92" t="e">
        <f>#REF!</f>
        <v>#REF!</v>
      </c>
      <c r="G237" s="92"/>
      <c r="I237" s="98" t="s">
        <v>10</v>
      </c>
    </row>
    <row r="238" spans="1:11" s="88" customFormat="1" x14ac:dyDescent="0.2">
      <c r="A238" s="88">
        <v>237</v>
      </c>
      <c r="B238" s="88">
        <v>4</v>
      </c>
      <c r="C238" s="88" t="s">
        <v>50</v>
      </c>
      <c r="E238" s="125" t="e">
        <f>#REF!</f>
        <v>#REF!</v>
      </c>
      <c r="F238" s="92" t="e">
        <f>#REF!</f>
        <v>#REF!</v>
      </c>
      <c r="G238" s="92"/>
      <c r="I238" s="98" t="s">
        <v>10</v>
      </c>
    </row>
    <row r="239" spans="1:11" s="88" customFormat="1" x14ac:dyDescent="0.2">
      <c r="A239" s="88">
        <v>238</v>
      </c>
      <c r="B239" s="88">
        <v>4</v>
      </c>
      <c r="C239" s="88" t="s">
        <v>377</v>
      </c>
      <c r="D239" s="113"/>
      <c r="E239" s="125" t="e">
        <f>#REF!</f>
        <v>#REF!</v>
      </c>
      <c r="F239" s="92" t="e">
        <f>#REF!</f>
        <v>#REF!</v>
      </c>
      <c r="G239" s="92" t="s">
        <v>435</v>
      </c>
      <c r="I239" s="90" t="s">
        <v>439</v>
      </c>
      <c r="J239" s="88" t="s">
        <v>377</v>
      </c>
    </row>
    <row r="240" spans="1:11" s="88" customFormat="1" x14ac:dyDescent="0.2">
      <c r="A240" s="88">
        <v>239</v>
      </c>
      <c r="B240" s="88">
        <v>4</v>
      </c>
      <c r="C240" s="88" t="s">
        <v>377</v>
      </c>
      <c r="D240" s="113"/>
      <c r="E240" s="125" t="e">
        <f>#REF!</f>
        <v>#REF!</v>
      </c>
      <c r="F240" s="92" t="e">
        <f>#REF!</f>
        <v>#REF!</v>
      </c>
      <c r="G240" s="92" t="s">
        <v>538</v>
      </c>
      <c r="I240" s="90" t="s">
        <v>439</v>
      </c>
      <c r="J240" s="88" t="s">
        <v>377</v>
      </c>
    </row>
    <row r="241" spans="1:11" s="88" customFormat="1" x14ac:dyDescent="0.2">
      <c r="A241" s="88">
        <v>240</v>
      </c>
      <c r="B241" s="88">
        <v>4</v>
      </c>
      <c r="C241" s="88" t="s">
        <v>377</v>
      </c>
      <c r="D241" s="113"/>
      <c r="E241" s="125" t="e">
        <f>#REF!</f>
        <v>#REF!</v>
      </c>
      <c r="F241" s="92" t="e">
        <f>#REF!</f>
        <v>#REF!</v>
      </c>
      <c r="G241" s="92" t="s">
        <v>435</v>
      </c>
      <c r="I241" s="90" t="s">
        <v>439</v>
      </c>
      <c r="J241" s="88" t="s">
        <v>377</v>
      </c>
    </row>
    <row r="242" spans="1:11" s="88" customFormat="1" x14ac:dyDescent="0.2">
      <c r="A242" s="88">
        <v>241</v>
      </c>
      <c r="B242" s="88">
        <v>4</v>
      </c>
      <c r="C242" s="88" t="s">
        <v>377</v>
      </c>
      <c r="D242" s="113"/>
      <c r="E242" s="125" t="e">
        <f>#REF!</f>
        <v>#REF!</v>
      </c>
      <c r="F242" s="92" t="e">
        <f>#REF!</f>
        <v>#REF!</v>
      </c>
      <c r="G242" s="92" t="s">
        <v>435</v>
      </c>
      <c r="I242" s="90" t="s">
        <v>439</v>
      </c>
      <c r="J242" s="88" t="s">
        <v>377</v>
      </c>
    </row>
    <row r="243" spans="1:11" s="88" customFormat="1" x14ac:dyDescent="0.2">
      <c r="A243" s="88">
        <v>242</v>
      </c>
      <c r="B243" s="88">
        <v>4</v>
      </c>
      <c r="C243" s="88" t="s">
        <v>377</v>
      </c>
      <c r="E243" s="125" t="e">
        <f>#REF!</f>
        <v>#REF!</v>
      </c>
      <c r="F243" s="107" t="e">
        <f>#REF!</f>
        <v>#REF!</v>
      </c>
      <c r="G243" s="114" t="s">
        <v>435</v>
      </c>
      <c r="H243" s="115" t="s">
        <v>90</v>
      </c>
      <c r="I243" s="90" t="s">
        <v>11</v>
      </c>
      <c r="J243" s="88" t="s">
        <v>377</v>
      </c>
      <c r="K243" s="88" t="e">
        <f>IF(E243=0,"",E243)</f>
        <v>#REF!</v>
      </c>
    </row>
    <row r="244" spans="1:11" s="88" customFormat="1" x14ac:dyDescent="0.2">
      <c r="A244" s="88">
        <v>243</v>
      </c>
      <c r="B244" s="88">
        <v>4</v>
      </c>
      <c r="C244" s="88" t="s">
        <v>377</v>
      </c>
      <c r="E244" s="125" t="e">
        <f>#REF!</f>
        <v>#REF!</v>
      </c>
      <c r="F244" s="107" t="e">
        <f>#REF!</f>
        <v>#REF!</v>
      </c>
      <c r="G244" s="114" t="s">
        <v>435</v>
      </c>
      <c r="H244" s="115" t="s">
        <v>90</v>
      </c>
      <c r="I244" s="90" t="s">
        <v>11</v>
      </c>
      <c r="J244" s="88" t="s">
        <v>377</v>
      </c>
      <c r="K244" s="88" t="e">
        <f>IF(E244=0,"",E244)</f>
        <v>#REF!</v>
      </c>
    </row>
    <row r="245" spans="1:11" s="88" customFormat="1" x14ac:dyDescent="0.2">
      <c r="A245" s="88">
        <v>244</v>
      </c>
      <c r="B245" s="88">
        <v>4</v>
      </c>
      <c r="C245" s="88" t="s">
        <v>377</v>
      </c>
      <c r="E245" s="125" t="e">
        <f>#REF!</f>
        <v>#REF!</v>
      </c>
      <c r="F245" s="107" t="e">
        <f>#REF!</f>
        <v>#REF!</v>
      </c>
      <c r="G245" s="114" t="s">
        <v>435</v>
      </c>
      <c r="H245" s="115" t="s">
        <v>90</v>
      </c>
      <c r="I245" s="90" t="s">
        <v>11</v>
      </c>
      <c r="J245" s="88" t="s">
        <v>377</v>
      </c>
      <c r="K245" s="88" t="e">
        <f>IF(E245=0,"",E245)</f>
        <v>#REF!</v>
      </c>
    </row>
    <row r="246" spans="1:11" s="88" customFormat="1" x14ac:dyDescent="0.2">
      <c r="A246" s="88">
        <v>245</v>
      </c>
      <c r="B246" s="88">
        <v>4</v>
      </c>
      <c r="C246" s="88" t="s">
        <v>377</v>
      </c>
      <c r="E246" s="125" t="e">
        <f>#REF!</f>
        <v>#REF!</v>
      </c>
      <c r="F246" s="107" t="e">
        <f>#REF!</f>
        <v>#REF!</v>
      </c>
      <c r="G246" s="114" t="s">
        <v>435</v>
      </c>
      <c r="H246" s="115" t="s">
        <v>90</v>
      </c>
      <c r="I246" s="90" t="s">
        <v>11</v>
      </c>
      <c r="J246" s="88" t="s">
        <v>377</v>
      </c>
      <c r="K246" s="88" t="e">
        <f>IF(E246=0,"",E246)</f>
        <v>#REF!</v>
      </c>
    </row>
    <row r="247" spans="1:11" s="88" customFormat="1" x14ac:dyDescent="0.2">
      <c r="A247" s="88">
        <v>246</v>
      </c>
      <c r="B247" s="88">
        <v>4</v>
      </c>
      <c r="C247" s="88" t="s">
        <v>377</v>
      </c>
      <c r="E247" s="125" t="e">
        <f>#REF!</f>
        <v>#REF!</v>
      </c>
      <c r="F247" s="107" t="e">
        <f>#REF!</f>
        <v>#REF!</v>
      </c>
      <c r="G247" s="114" t="s">
        <v>435</v>
      </c>
      <c r="H247" s="115" t="s">
        <v>90</v>
      </c>
      <c r="I247" s="90" t="s">
        <v>11</v>
      </c>
      <c r="J247" s="88" t="s">
        <v>377</v>
      </c>
      <c r="K247" s="88" t="e">
        <f>IF(E247=0,"",E247)</f>
        <v>#REF!</v>
      </c>
    </row>
    <row r="248" spans="1:11" s="88" customFormat="1" x14ac:dyDescent="0.2">
      <c r="A248" s="88">
        <v>247</v>
      </c>
      <c r="B248" s="88">
        <v>4</v>
      </c>
      <c r="C248" s="88" t="s">
        <v>377</v>
      </c>
      <c r="E248" s="125" t="e">
        <f>#REF!</f>
        <v>#REF!</v>
      </c>
      <c r="F248" s="107" t="e">
        <f>#REF!</f>
        <v>#REF!</v>
      </c>
      <c r="G248" s="114" t="s">
        <v>435</v>
      </c>
      <c r="H248" s="115" t="s">
        <v>90</v>
      </c>
      <c r="I248" s="98" t="s">
        <v>689</v>
      </c>
      <c r="J248" s="88" t="s">
        <v>377</v>
      </c>
    </row>
    <row r="249" spans="1:11" s="88" customFormat="1" x14ac:dyDescent="0.2">
      <c r="A249" s="88">
        <v>248</v>
      </c>
      <c r="B249" s="88">
        <v>4</v>
      </c>
      <c r="C249" s="88" t="s">
        <v>377</v>
      </c>
      <c r="E249" s="125" t="e">
        <f>#REF!</f>
        <v>#REF!</v>
      </c>
      <c r="F249" s="107" t="e">
        <f>#REF!</f>
        <v>#REF!</v>
      </c>
      <c r="G249" s="114" t="s">
        <v>435</v>
      </c>
      <c r="H249" s="115" t="s">
        <v>90</v>
      </c>
      <c r="I249" s="98" t="s">
        <v>689</v>
      </c>
      <c r="J249" s="88" t="s">
        <v>377</v>
      </c>
      <c r="K249" s="88" t="e">
        <f t="shared" ref="K249:K257" si="0">IF(E249=0,"",E249)</f>
        <v>#REF!</v>
      </c>
    </row>
    <row r="250" spans="1:11" s="88" customFormat="1" x14ac:dyDescent="0.2">
      <c r="A250" s="88">
        <v>249</v>
      </c>
      <c r="B250" s="88">
        <v>4</v>
      </c>
      <c r="C250" s="88" t="s">
        <v>377</v>
      </c>
      <c r="E250" s="125" t="e">
        <f>#REF!</f>
        <v>#REF!</v>
      </c>
      <c r="F250" s="107" t="e">
        <f>#REF!</f>
        <v>#REF!</v>
      </c>
      <c r="G250" s="114" t="s">
        <v>435</v>
      </c>
      <c r="H250" s="115" t="s">
        <v>90</v>
      </c>
      <c r="I250" s="98" t="s">
        <v>689</v>
      </c>
      <c r="J250" s="88" t="s">
        <v>377</v>
      </c>
      <c r="K250" s="88" t="e">
        <f t="shared" si="0"/>
        <v>#REF!</v>
      </c>
    </row>
    <row r="251" spans="1:11" s="88" customFormat="1" x14ac:dyDescent="0.2">
      <c r="A251" s="88">
        <v>250</v>
      </c>
      <c r="B251" s="88">
        <v>4</v>
      </c>
      <c r="C251" s="88" t="s">
        <v>377</v>
      </c>
      <c r="E251" s="125" t="e">
        <f>#REF!</f>
        <v>#REF!</v>
      </c>
      <c r="F251" s="107" t="e">
        <f>#REF!</f>
        <v>#REF!</v>
      </c>
      <c r="G251" s="114" t="s">
        <v>435</v>
      </c>
      <c r="H251" s="115" t="s">
        <v>90</v>
      </c>
      <c r="I251" s="90" t="s">
        <v>688</v>
      </c>
      <c r="J251" s="88" t="s">
        <v>377</v>
      </c>
      <c r="K251" s="88" t="e">
        <f t="shared" si="0"/>
        <v>#REF!</v>
      </c>
    </row>
    <row r="252" spans="1:11" s="88" customFormat="1" x14ac:dyDescent="0.2">
      <c r="A252" s="88">
        <v>251</v>
      </c>
      <c r="B252" s="88">
        <v>4</v>
      </c>
      <c r="C252" s="88" t="s">
        <v>377</v>
      </c>
      <c r="E252" s="125" t="e">
        <f>#REF!</f>
        <v>#REF!</v>
      </c>
      <c r="F252" s="107" t="e">
        <f>#REF!</f>
        <v>#REF!</v>
      </c>
      <c r="G252" s="114" t="s">
        <v>435</v>
      </c>
      <c r="H252" s="115" t="s">
        <v>90</v>
      </c>
      <c r="I252" s="90" t="s">
        <v>688</v>
      </c>
      <c r="J252" s="88" t="s">
        <v>377</v>
      </c>
      <c r="K252" s="88" t="e">
        <f t="shared" si="0"/>
        <v>#REF!</v>
      </c>
    </row>
    <row r="253" spans="1:11" s="88" customFormat="1" x14ac:dyDescent="0.2">
      <c r="A253" s="88">
        <v>252</v>
      </c>
      <c r="B253" s="88">
        <v>4</v>
      </c>
      <c r="C253" s="88" t="s">
        <v>377</v>
      </c>
      <c r="E253" s="125" t="e">
        <f>#REF!</f>
        <v>#REF!</v>
      </c>
      <c r="F253" s="107" t="e">
        <f>#REF!</f>
        <v>#REF!</v>
      </c>
      <c r="G253" s="114" t="s">
        <v>435</v>
      </c>
      <c r="H253" s="115" t="s">
        <v>378</v>
      </c>
      <c r="I253" s="90" t="s">
        <v>11</v>
      </c>
      <c r="J253" s="88" t="s">
        <v>377</v>
      </c>
      <c r="K253" s="88" t="e">
        <f t="shared" si="0"/>
        <v>#REF!</v>
      </c>
    </row>
    <row r="254" spans="1:11" s="88" customFormat="1" x14ac:dyDescent="0.2">
      <c r="A254" s="88">
        <v>253</v>
      </c>
      <c r="B254" s="88">
        <v>4</v>
      </c>
      <c r="C254" s="88" t="s">
        <v>377</v>
      </c>
      <c r="E254" s="125" t="e">
        <f>#REF!</f>
        <v>#REF!</v>
      </c>
      <c r="F254" s="107" t="e">
        <f>#REF!</f>
        <v>#REF!</v>
      </c>
      <c r="G254" s="114" t="s">
        <v>435</v>
      </c>
      <c r="H254" s="115" t="s">
        <v>378</v>
      </c>
      <c r="I254" s="90" t="s">
        <v>11</v>
      </c>
      <c r="J254" s="88" t="s">
        <v>377</v>
      </c>
      <c r="K254" s="88" t="e">
        <f t="shared" si="0"/>
        <v>#REF!</v>
      </c>
    </row>
    <row r="255" spans="1:11" s="88" customFormat="1" x14ac:dyDescent="0.2">
      <c r="A255" s="88">
        <v>254</v>
      </c>
      <c r="B255" s="88">
        <v>4</v>
      </c>
      <c r="C255" s="88" t="s">
        <v>377</v>
      </c>
      <c r="E255" s="125" t="e">
        <f>#REF!</f>
        <v>#REF!</v>
      </c>
      <c r="F255" s="107" t="e">
        <f>#REF!</f>
        <v>#REF!</v>
      </c>
      <c r="G255" s="114" t="s">
        <v>435</v>
      </c>
      <c r="H255" s="115" t="s">
        <v>378</v>
      </c>
      <c r="I255" s="90" t="s">
        <v>11</v>
      </c>
      <c r="J255" s="88" t="s">
        <v>377</v>
      </c>
      <c r="K255" s="88" t="e">
        <f t="shared" si="0"/>
        <v>#REF!</v>
      </c>
    </row>
    <row r="256" spans="1:11" s="88" customFormat="1" x14ac:dyDescent="0.2">
      <c r="A256" s="88">
        <v>255</v>
      </c>
      <c r="B256" s="88">
        <v>4</v>
      </c>
      <c r="C256" s="88" t="s">
        <v>377</v>
      </c>
      <c r="E256" s="125" t="e">
        <f>#REF!</f>
        <v>#REF!</v>
      </c>
      <c r="F256" s="107" t="e">
        <f>#REF!</f>
        <v>#REF!</v>
      </c>
      <c r="G256" s="114" t="s">
        <v>435</v>
      </c>
      <c r="H256" s="115" t="s">
        <v>378</v>
      </c>
      <c r="I256" s="90" t="s">
        <v>11</v>
      </c>
      <c r="J256" s="88" t="s">
        <v>377</v>
      </c>
      <c r="K256" s="88" t="e">
        <f t="shared" si="0"/>
        <v>#REF!</v>
      </c>
    </row>
    <row r="257" spans="1:12" s="88" customFormat="1" x14ac:dyDescent="0.2">
      <c r="A257" s="88">
        <v>256</v>
      </c>
      <c r="B257" s="88">
        <v>4</v>
      </c>
      <c r="C257" s="88" t="s">
        <v>377</v>
      </c>
      <c r="E257" s="125" t="e">
        <f>#REF!</f>
        <v>#REF!</v>
      </c>
      <c r="F257" s="107" t="e">
        <f>#REF!</f>
        <v>#REF!</v>
      </c>
      <c r="G257" s="114" t="s">
        <v>435</v>
      </c>
      <c r="H257" s="115" t="s">
        <v>378</v>
      </c>
      <c r="I257" s="90" t="s">
        <v>11</v>
      </c>
      <c r="J257" s="88" t="s">
        <v>377</v>
      </c>
      <c r="K257" s="88" t="e">
        <f t="shared" si="0"/>
        <v>#REF!</v>
      </c>
    </row>
    <row r="258" spans="1:12" s="88" customFormat="1" x14ac:dyDescent="0.2">
      <c r="A258" s="88">
        <v>257</v>
      </c>
      <c r="B258" s="88">
        <v>4</v>
      </c>
      <c r="C258" s="88" t="s">
        <v>377</v>
      </c>
      <c r="E258" s="125" t="e">
        <f>#REF!</f>
        <v>#REF!</v>
      </c>
      <c r="F258" s="107" t="e">
        <f>#REF!</f>
        <v>#REF!</v>
      </c>
      <c r="G258" s="114" t="s">
        <v>435</v>
      </c>
      <c r="H258" s="115" t="s">
        <v>378</v>
      </c>
      <c r="I258" s="98" t="s">
        <v>689</v>
      </c>
      <c r="J258" s="88" t="s">
        <v>377</v>
      </c>
    </row>
    <row r="259" spans="1:12" s="88" customFormat="1" x14ac:dyDescent="0.2">
      <c r="A259" s="88">
        <v>258</v>
      </c>
      <c r="B259" s="88">
        <v>4</v>
      </c>
      <c r="C259" s="88" t="s">
        <v>377</v>
      </c>
      <c r="E259" s="125" t="e">
        <f>#REF!</f>
        <v>#REF!</v>
      </c>
      <c r="F259" s="107" t="e">
        <f>#REF!</f>
        <v>#REF!</v>
      </c>
      <c r="G259" s="114" t="s">
        <v>435</v>
      </c>
      <c r="H259" s="115" t="s">
        <v>378</v>
      </c>
      <c r="I259" s="98" t="s">
        <v>689</v>
      </c>
      <c r="J259" s="88" t="s">
        <v>377</v>
      </c>
    </row>
    <row r="260" spans="1:12" s="88" customFormat="1" x14ac:dyDescent="0.2">
      <c r="A260" s="88">
        <v>259</v>
      </c>
      <c r="B260" s="88">
        <v>4</v>
      </c>
      <c r="C260" s="88" t="s">
        <v>377</v>
      </c>
      <c r="E260" s="125" t="e">
        <f>#REF!</f>
        <v>#REF!</v>
      </c>
      <c r="F260" s="107" t="e">
        <f>#REF!</f>
        <v>#REF!</v>
      </c>
      <c r="G260" s="114" t="s">
        <v>435</v>
      </c>
      <c r="H260" s="115" t="s">
        <v>378</v>
      </c>
      <c r="I260" s="98" t="s">
        <v>689</v>
      </c>
      <c r="J260" s="88" t="s">
        <v>377</v>
      </c>
    </row>
    <row r="261" spans="1:12" s="88" customFormat="1" x14ac:dyDescent="0.2">
      <c r="A261" s="88">
        <v>260</v>
      </c>
      <c r="B261" s="88">
        <v>4</v>
      </c>
      <c r="C261" s="88" t="s">
        <v>377</v>
      </c>
      <c r="E261" s="125" t="e">
        <f>#REF!</f>
        <v>#REF!</v>
      </c>
      <c r="F261" s="107" t="e">
        <f>#REF!</f>
        <v>#REF!</v>
      </c>
      <c r="G261" s="114" t="s">
        <v>435</v>
      </c>
      <c r="H261" s="115" t="s">
        <v>378</v>
      </c>
      <c r="I261" s="90" t="s">
        <v>688</v>
      </c>
      <c r="J261" s="88" t="s">
        <v>377</v>
      </c>
    </row>
    <row r="262" spans="1:12" s="88" customFormat="1" x14ac:dyDescent="0.2">
      <c r="A262" s="88">
        <v>261</v>
      </c>
      <c r="B262" s="88">
        <v>4</v>
      </c>
      <c r="C262" s="88" t="s">
        <v>377</v>
      </c>
      <c r="E262" s="125" t="e">
        <f>#REF!</f>
        <v>#REF!</v>
      </c>
      <c r="F262" s="107" t="e">
        <f>#REF!</f>
        <v>#REF!</v>
      </c>
      <c r="G262" s="114" t="s">
        <v>435</v>
      </c>
      <c r="H262" s="115" t="s">
        <v>378</v>
      </c>
      <c r="I262" s="90" t="s">
        <v>688</v>
      </c>
      <c r="J262" s="88" t="s">
        <v>377</v>
      </c>
    </row>
    <row r="263" spans="1:12" s="88" customFormat="1" x14ac:dyDescent="0.2">
      <c r="A263" s="88">
        <v>262</v>
      </c>
      <c r="B263" s="88">
        <v>4</v>
      </c>
      <c r="C263" s="88" t="s">
        <v>377</v>
      </c>
      <c r="E263" s="131" t="e">
        <f>#REF!</f>
        <v>#REF!</v>
      </c>
      <c r="F263" s="107" t="e">
        <f>#REF!</f>
        <v>#REF!</v>
      </c>
      <c r="G263" s="114" t="s">
        <v>554</v>
      </c>
      <c r="H263" s="88" t="s">
        <v>59</v>
      </c>
      <c r="I263" s="90" t="s">
        <v>11</v>
      </c>
      <c r="J263" s="88" t="s">
        <v>377</v>
      </c>
      <c r="K263" s="88" t="e">
        <f t="shared" ref="K263:K294" si="1">IF(E263=0,"",E263)</f>
        <v>#REF!</v>
      </c>
      <c r="L263" s="93"/>
    </row>
    <row r="264" spans="1:12" s="88" customFormat="1" x14ac:dyDescent="0.2">
      <c r="A264" s="88">
        <v>263</v>
      </c>
      <c r="B264" s="88">
        <v>4</v>
      </c>
      <c r="C264" s="88" t="s">
        <v>377</v>
      </c>
      <c r="E264" s="131" t="e">
        <f>#REF!</f>
        <v>#REF!</v>
      </c>
      <c r="F264" s="107" t="e">
        <f>#REF!</f>
        <v>#REF!</v>
      </c>
      <c r="G264" s="114" t="s">
        <v>554</v>
      </c>
      <c r="H264" s="88" t="s">
        <v>59</v>
      </c>
      <c r="I264" s="90" t="s">
        <v>11</v>
      </c>
      <c r="J264" s="88" t="s">
        <v>377</v>
      </c>
      <c r="K264" s="88" t="e">
        <f t="shared" si="1"/>
        <v>#REF!</v>
      </c>
      <c r="L264" s="93"/>
    </row>
    <row r="265" spans="1:12" s="88" customFormat="1" x14ac:dyDescent="0.2">
      <c r="A265" s="88">
        <v>264</v>
      </c>
      <c r="B265" s="88">
        <v>4</v>
      </c>
      <c r="C265" s="88" t="s">
        <v>377</v>
      </c>
      <c r="E265" s="131" t="e">
        <f>#REF!</f>
        <v>#REF!</v>
      </c>
      <c r="F265" s="107" t="e">
        <f>#REF!</f>
        <v>#REF!</v>
      </c>
      <c r="G265" s="114" t="s">
        <v>554</v>
      </c>
      <c r="H265" s="88" t="s">
        <v>59</v>
      </c>
      <c r="I265" s="90" t="s">
        <v>11</v>
      </c>
      <c r="J265" s="88" t="s">
        <v>377</v>
      </c>
      <c r="K265" s="88" t="e">
        <f t="shared" si="1"/>
        <v>#REF!</v>
      </c>
      <c r="L265" s="93"/>
    </row>
    <row r="266" spans="1:12" s="88" customFormat="1" x14ac:dyDescent="0.2">
      <c r="A266" s="88">
        <v>265</v>
      </c>
      <c r="B266" s="88">
        <v>4</v>
      </c>
      <c r="C266" s="88" t="s">
        <v>377</v>
      </c>
      <c r="E266" s="131" t="e">
        <f>#REF!</f>
        <v>#REF!</v>
      </c>
      <c r="F266" s="107" t="e">
        <f>#REF!</f>
        <v>#REF!</v>
      </c>
      <c r="G266" s="114" t="s">
        <v>554</v>
      </c>
      <c r="H266" s="88" t="s">
        <v>59</v>
      </c>
      <c r="I266" s="90" t="s">
        <v>11</v>
      </c>
      <c r="J266" s="88" t="s">
        <v>377</v>
      </c>
      <c r="K266" s="88" t="e">
        <f t="shared" si="1"/>
        <v>#REF!</v>
      </c>
      <c r="L266" s="93"/>
    </row>
    <row r="267" spans="1:12" s="88" customFormat="1" x14ac:dyDescent="0.2">
      <c r="A267" s="88">
        <v>266</v>
      </c>
      <c r="B267" s="88">
        <v>4</v>
      </c>
      <c r="C267" s="88" t="s">
        <v>377</v>
      </c>
      <c r="E267" s="131" t="e">
        <f>#REF!</f>
        <v>#REF!</v>
      </c>
      <c r="F267" s="107" t="e">
        <f>#REF!</f>
        <v>#REF!</v>
      </c>
      <c r="G267" s="114" t="s">
        <v>554</v>
      </c>
      <c r="H267" s="88" t="s">
        <v>59</v>
      </c>
      <c r="I267" s="90" t="s">
        <v>11</v>
      </c>
      <c r="J267" s="88" t="s">
        <v>377</v>
      </c>
      <c r="K267" s="88" t="e">
        <f t="shared" si="1"/>
        <v>#REF!</v>
      </c>
      <c r="L267" s="93"/>
    </row>
    <row r="268" spans="1:12" s="88" customFormat="1" x14ac:dyDescent="0.2">
      <c r="A268" s="88">
        <v>267</v>
      </c>
      <c r="B268" s="88">
        <v>4</v>
      </c>
      <c r="C268" s="88" t="s">
        <v>377</v>
      </c>
      <c r="E268" s="131" t="e">
        <f>#REF!</f>
        <v>#REF!</v>
      </c>
      <c r="F268" s="107" t="e">
        <f>#REF!</f>
        <v>#REF!</v>
      </c>
      <c r="G268" s="114" t="s">
        <v>554</v>
      </c>
      <c r="H268" s="88" t="s">
        <v>59</v>
      </c>
      <c r="I268" s="90" t="s">
        <v>11</v>
      </c>
      <c r="J268" s="88" t="s">
        <v>377</v>
      </c>
      <c r="K268" s="88" t="e">
        <f t="shared" si="1"/>
        <v>#REF!</v>
      </c>
      <c r="L268" s="93"/>
    </row>
    <row r="269" spans="1:12" s="88" customFormat="1" x14ac:dyDescent="0.2">
      <c r="A269" s="88">
        <v>268</v>
      </c>
      <c r="B269" s="88">
        <v>4</v>
      </c>
      <c r="C269" s="88" t="s">
        <v>377</v>
      </c>
      <c r="E269" s="131" t="e">
        <f>#REF!</f>
        <v>#REF!</v>
      </c>
      <c r="F269" s="107" t="e">
        <f>#REF!</f>
        <v>#REF!</v>
      </c>
      <c r="G269" s="114" t="s">
        <v>554</v>
      </c>
      <c r="H269" s="88" t="s">
        <v>59</v>
      </c>
      <c r="I269" s="90" t="s">
        <v>11</v>
      </c>
      <c r="J269" s="88" t="s">
        <v>377</v>
      </c>
      <c r="K269" s="88" t="e">
        <f t="shared" si="1"/>
        <v>#REF!</v>
      </c>
      <c r="L269" s="93"/>
    </row>
    <row r="270" spans="1:12" s="88" customFormat="1" x14ac:dyDescent="0.2">
      <c r="A270" s="88">
        <v>269</v>
      </c>
      <c r="B270" s="88">
        <v>4</v>
      </c>
      <c r="C270" s="88" t="s">
        <v>377</v>
      </c>
      <c r="E270" s="131" t="e">
        <f>#REF!</f>
        <v>#REF!</v>
      </c>
      <c r="F270" s="107" t="e">
        <f>#REF!</f>
        <v>#REF!</v>
      </c>
      <c r="G270" s="114" t="s">
        <v>554</v>
      </c>
      <c r="H270" s="88" t="s">
        <v>59</v>
      </c>
      <c r="I270" s="90" t="s">
        <v>11</v>
      </c>
      <c r="J270" s="88" t="s">
        <v>377</v>
      </c>
      <c r="K270" s="88" t="e">
        <f t="shared" si="1"/>
        <v>#REF!</v>
      </c>
      <c r="L270" s="93"/>
    </row>
    <row r="271" spans="1:12" s="88" customFormat="1" x14ac:dyDescent="0.2">
      <c r="A271" s="88">
        <v>270</v>
      </c>
      <c r="B271" s="88">
        <v>4</v>
      </c>
      <c r="C271" s="88" t="s">
        <v>377</v>
      </c>
      <c r="E271" s="131" t="e">
        <f>#REF!</f>
        <v>#REF!</v>
      </c>
      <c r="F271" s="107" t="e">
        <f>#REF!</f>
        <v>#REF!</v>
      </c>
      <c r="G271" s="114" t="s">
        <v>554</v>
      </c>
      <c r="H271" s="88" t="s">
        <v>59</v>
      </c>
      <c r="I271" s="90" t="s">
        <v>11</v>
      </c>
      <c r="J271" s="88" t="s">
        <v>377</v>
      </c>
      <c r="K271" s="88" t="e">
        <f t="shared" si="1"/>
        <v>#REF!</v>
      </c>
      <c r="L271" s="93"/>
    </row>
    <row r="272" spans="1:12" s="88" customFormat="1" x14ac:dyDescent="0.2">
      <c r="A272" s="88">
        <v>271</v>
      </c>
      <c r="B272" s="88">
        <v>4</v>
      </c>
      <c r="C272" s="88" t="s">
        <v>377</v>
      </c>
      <c r="E272" s="131" t="e">
        <f>#REF!</f>
        <v>#REF!</v>
      </c>
      <c r="F272" s="107" t="e">
        <f>#REF!</f>
        <v>#REF!</v>
      </c>
      <c r="G272" s="114" t="s">
        <v>554</v>
      </c>
      <c r="H272" s="88" t="s">
        <v>59</v>
      </c>
      <c r="I272" s="90" t="s">
        <v>11</v>
      </c>
      <c r="J272" s="88" t="s">
        <v>377</v>
      </c>
      <c r="K272" s="88" t="e">
        <f t="shared" si="1"/>
        <v>#REF!</v>
      </c>
      <c r="L272" s="93"/>
    </row>
    <row r="273" spans="1:12" s="88" customFormat="1" x14ac:dyDescent="0.2">
      <c r="A273" s="88">
        <v>272</v>
      </c>
      <c r="B273" s="88">
        <v>4</v>
      </c>
      <c r="C273" s="88" t="s">
        <v>377</v>
      </c>
      <c r="E273" s="131" t="e">
        <f>#REF!</f>
        <v>#REF!</v>
      </c>
      <c r="F273" s="107" t="e">
        <f>#REF!</f>
        <v>#REF!</v>
      </c>
      <c r="G273" s="114" t="s">
        <v>554</v>
      </c>
      <c r="H273" s="88" t="s">
        <v>60</v>
      </c>
      <c r="I273" s="90" t="s">
        <v>11</v>
      </c>
      <c r="J273" s="88" t="s">
        <v>377</v>
      </c>
      <c r="K273" s="88" t="e">
        <f t="shared" si="1"/>
        <v>#REF!</v>
      </c>
      <c r="L273" s="93"/>
    </row>
    <row r="274" spans="1:12" s="88" customFormat="1" x14ac:dyDescent="0.2">
      <c r="A274" s="88">
        <v>273</v>
      </c>
      <c r="B274" s="88">
        <v>4</v>
      </c>
      <c r="C274" s="88" t="s">
        <v>377</v>
      </c>
      <c r="E274" s="131" t="e">
        <f>#REF!</f>
        <v>#REF!</v>
      </c>
      <c r="F274" s="107" t="e">
        <f>#REF!</f>
        <v>#REF!</v>
      </c>
      <c r="G274" s="114" t="s">
        <v>554</v>
      </c>
      <c r="H274" s="88" t="s">
        <v>60</v>
      </c>
      <c r="I274" s="90" t="s">
        <v>11</v>
      </c>
      <c r="J274" s="88" t="s">
        <v>377</v>
      </c>
      <c r="K274" s="88" t="e">
        <f t="shared" si="1"/>
        <v>#REF!</v>
      </c>
      <c r="L274" s="93"/>
    </row>
    <row r="275" spans="1:12" s="88" customFormat="1" x14ac:dyDescent="0.2">
      <c r="A275" s="88">
        <v>274</v>
      </c>
      <c r="B275" s="88">
        <v>4</v>
      </c>
      <c r="C275" s="88" t="s">
        <v>377</v>
      </c>
      <c r="E275" s="131" t="e">
        <f>#REF!</f>
        <v>#REF!</v>
      </c>
      <c r="F275" s="107" t="e">
        <f>#REF!</f>
        <v>#REF!</v>
      </c>
      <c r="G275" s="114" t="s">
        <v>554</v>
      </c>
      <c r="H275" s="88" t="s">
        <v>60</v>
      </c>
      <c r="I275" s="90" t="s">
        <v>11</v>
      </c>
      <c r="J275" s="88" t="s">
        <v>377</v>
      </c>
      <c r="K275" s="88" t="e">
        <f t="shared" si="1"/>
        <v>#REF!</v>
      </c>
      <c r="L275" s="93"/>
    </row>
    <row r="276" spans="1:12" s="88" customFormat="1" x14ac:dyDescent="0.2">
      <c r="A276" s="88">
        <v>275</v>
      </c>
      <c r="B276" s="88">
        <v>4</v>
      </c>
      <c r="C276" s="88" t="s">
        <v>377</v>
      </c>
      <c r="E276" s="131" t="e">
        <f>#REF!</f>
        <v>#REF!</v>
      </c>
      <c r="F276" s="107" t="e">
        <f>#REF!</f>
        <v>#REF!</v>
      </c>
      <c r="G276" s="114" t="s">
        <v>554</v>
      </c>
      <c r="H276" s="88" t="s">
        <v>60</v>
      </c>
      <c r="I276" s="90" t="s">
        <v>11</v>
      </c>
      <c r="J276" s="88" t="s">
        <v>377</v>
      </c>
      <c r="K276" s="88" t="e">
        <f t="shared" si="1"/>
        <v>#REF!</v>
      </c>
      <c r="L276" s="93"/>
    </row>
    <row r="277" spans="1:12" s="88" customFormat="1" x14ac:dyDescent="0.2">
      <c r="A277" s="88">
        <v>276</v>
      </c>
      <c r="B277" s="88">
        <v>4</v>
      </c>
      <c r="C277" s="88" t="s">
        <v>377</v>
      </c>
      <c r="E277" s="131" t="e">
        <f>#REF!</f>
        <v>#REF!</v>
      </c>
      <c r="F277" s="107" t="e">
        <f>#REF!</f>
        <v>#REF!</v>
      </c>
      <c r="G277" s="114" t="s">
        <v>554</v>
      </c>
      <c r="H277" s="88" t="s">
        <v>60</v>
      </c>
      <c r="I277" s="90" t="s">
        <v>11</v>
      </c>
      <c r="J277" s="88" t="s">
        <v>377</v>
      </c>
      <c r="K277" s="88" t="e">
        <f t="shared" si="1"/>
        <v>#REF!</v>
      </c>
      <c r="L277" s="93"/>
    </row>
    <row r="278" spans="1:12" s="88" customFormat="1" x14ac:dyDescent="0.2">
      <c r="A278" s="88">
        <v>277</v>
      </c>
      <c r="B278" s="88">
        <v>4</v>
      </c>
      <c r="C278" s="88" t="s">
        <v>377</v>
      </c>
      <c r="E278" s="131" t="e">
        <f>#REF!</f>
        <v>#REF!</v>
      </c>
      <c r="F278" s="107" t="e">
        <f>#REF!</f>
        <v>#REF!</v>
      </c>
      <c r="G278" s="114" t="s">
        <v>554</v>
      </c>
      <c r="H278" s="88" t="s">
        <v>60</v>
      </c>
      <c r="I278" s="90" t="s">
        <v>11</v>
      </c>
      <c r="J278" s="88" t="s">
        <v>377</v>
      </c>
      <c r="K278" s="88" t="e">
        <f t="shared" si="1"/>
        <v>#REF!</v>
      </c>
      <c r="L278" s="93"/>
    </row>
    <row r="279" spans="1:12" s="88" customFormat="1" x14ac:dyDescent="0.2">
      <c r="A279" s="88">
        <v>278</v>
      </c>
      <c r="B279" s="88">
        <v>4</v>
      </c>
      <c r="C279" s="88" t="s">
        <v>377</v>
      </c>
      <c r="E279" s="131" t="e">
        <f>#REF!</f>
        <v>#REF!</v>
      </c>
      <c r="F279" s="107" t="e">
        <f>#REF!</f>
        <v>#REF!</v>
      </c>
      <c r="G279" s="114" t="s">
        <v>554</v>
      </c>
      <c r="H279" s="88" t="s">
        <v>60</v>
      </c>
      <c r="I279" s="90" t="s">
        <v>11</v>
      </c>
      <c r="J279" s="88" t="s">
        <v>377</v>
      </c>
      <c r="K279" s="88" t="e">
        <f t="shared" si="1"/>
        <v>#REF!</v>
      </c>
      <c r="L279" s="93"/>
    </row>
    <row r="280" spans="1:12" s="88" customFormat="1" x14ac:dyDescent="0.2">
      <c r="A280" s="88">
        <v>279</v>
      </c>
      <c r="B280" s="88">
        <v>4</v>
      </c>
      <c r="C280" s="88" t="s">
        <v>377</v>
      </c>
      <c r="E280" s="131" t="e">
        <f>#REF!</f>
        <v>#REF!</v>
      </c>
      <c r="F280" s="107" t="e">
        <f>#REF!</f>
        <v>#REF!</v>
      </c>
      <c r="G280" s="114" t="s">
        <v>554</v>
      </c>
      <c r="H280" s="88" t="s">
        <v>60</v>
      </c>
      <c r="I280" s="90" t="s">
        <v>11</v>
      </c>
      <c r="J280" s="88" t="s">
        <v>377</v>
      </c>
      <c r="K280" s="88" t="e">
        <f t="shared" si="1"/>
        <v>#REF!</v>
      </c>
      <c r="L280" s="93"/>
    </row>
    <row r="281" spans="1:12" s="88" customFormat="1" x14ac:dyDescent="0.2">
      <c r="A281" s="88">
        <v>280</v>
      </c>
      <c r="B281" s="88">
        <v>4</v>
      </c>
      <c r="C281" s="88" t="s">
        <v>377</v>
      </c>
      <c r="E281" s="131" t="e">
        <f>#REF!</f>
        <v>#REF!</v>
      </c>
      <c r="F281" s="107" t="e">
        <f>#REF!</f>
        <v>#REF!</v>
      </c>
      <c r="G281" s="114" t="s">
        <v>554</v>
      </c>
      <c r="H281" s="88" t="s">
        <v>60</v>
      </c>
      <c r="I281" s="90" t="s">
        <v>11</v>
      </c>
      <c r="J281" s="88" t="s">
        <v>377</v>
      </c>
      <c r="K281" s="88" t="e">
        <f t="shared" si="1"/>
        <v>#REF!</v>
      </c>
      <c r="L281" s="93"/>
    </row>
    <row r="282" spans="1:12" s="88" customFormat="1" x14ac:dyDescent="0.2">
      <c r="A282" s="88">
        <v>281</v>
      </c>
      <c r="B282" s="88">
        <v>4</v>
      </c>
      <c r="C282" s="88" t="s">
        <v>377</v>
      </c>
      <c r="E282" s="131" t="e">
        <f>#REF!</f>
        <v>#REF!</v>
      </c>
      <c r="F282" s="107" t="e">
        <f>#REF!</f>
        <v>#REF!</v>
      </c>
      <c r="G282" s="114" t="s">
        <v>554</v>
      </c>
      <c r="H282" s="88" t="s">
        <v>60</v>
      </c>
      <c r="I282" s="90" t="s">
        <v>11</v>
      </c>
      <c r="J282" s="88" t="s">
        <v>377</v>
      </c>
      <c r="K282" s="88" t="e">
        <f t="shared" si="1"/>
        <v>#REF!</v>
      </c>
      <c r="L282" s="93"/>
    </row>
    <row r="283" spans="1:12" s="88" customFormat="1" x14ac:dyDescent="0.2">
      <c r="A283" s="88">
        <v>282</v>
      </c>
      <c r="B283" s="88">
        <v>4</v>
      </c>
      <c r="C283" s="88" t="s">
        <v>377</v>
      </c>
      <c r="E283" s="131" t="e">
        <f>#REF!</f>
        <v>#REF!</v>
      </c>
      <c r="F283" s="107" t="e">
        <f>#REF!</f>
        <v>#REF!</v>
      </c>
      <c r="G283" s="114" t="s">
        <v>554</v>
      </c>
      <c r="H283" s="88" t="s">
        <v>61</v>
      </c>
      <c r="I283" s="90" t="s">
        <v>11</v>
      </c>
      <c r="J283" s="88" t="s">
        <v>377</v>
      </c>
      <c r="K283" s="88" t="e">
        <f t="shared" si="1"/>
        <v>#REF!</v>
      </c>
      <c r="L283" s="93"/>
    </row>
    <row r="284" spans="1:12" s="88" customFormat="1" x14ac:dyDescent="0.2">
      <c r="A284" s="88">
        <v>283</v>
      </c>
      <c r="B284" s="88">
        <v>4</v>
      </c>
      <c r="C284" s="88" t="s">
        <v>377</v>
      </c>
      <c r="E284" s="131" t="e">
        <f>#REF!</f>
        <v>#REF!</v>
      </c>
      <c r="F284" s="107" t="e">
        <f>#REF!</f>
        <v>#REF!</v>
      </c>
      <c r="G284" s="114" t="s">
        <v>554</v>
      </c>
      <c r="H284" s="88" t="s">
        <v>61</v>
      </c>
      <c r="I284" s="90" t="s">
        <v>11</v>
      </c>
      <c r="J284" s="88" t="s">
        <v>377</v>
      </c>
      <c r="K284" s="88" t="e">
        <f t="shared" si="1"/>
        <v>#REF!</v>
      </c>
      <c r="L284" s="93"/>
    </row>
    <row r="285" spans="1:12" s="88" customFormat="1" x14ac:dyDescent="0.2">
      <c r="A285" s="88">
        <v>284</v>
      </c>
      <c r="B285" s="88">
        <v>4</v>
      </c>
      <c r="C285" s="88" t="s">
        <v>377</v>
      </c>
      <c r="E285" s="131" t="e">
        <f>#REF!</f>
        <v>#REF!</v>
      </c>
      <c r="F285" s="107" t="e">
        <f>#REF!</f>
        <v>#REF!</v>
      </c>
      <c r="G285" s="114" t="s">
        <v>554</v>
      </c>
      <c r="H285" s="88" t="s">
        <v>61</v>
      </c>
      <c r="I285" s="90" t="s">
        <v>11</v>
      </c>
      <c r="J285" s="88" t="s">
        <v>377</v>
      </c>
      <c r="K285" s="88" t="e">
        <f t="shared" si="1"/>
        <v>#REF!</v>
      </c>
      <c r="L285" s="93"/>
    </row>
    <row r="286" spans="1:12" s="88" customFormat="1" x14ac:dyDescent="0.2">
      <c r="A286" s="88">
        <v>285</v>
      </c>
      <c r="B286" s="88">
        <v>4</v>
      </c>
      <c r="C286" s="88" t="s">
        <v>377</v>
      </c>
      <c r="E286" s="131" t="e">
        <f>#REF!</f>
        <v>#REF!</v>
      </c>
      <c r="F286" s="107" t="e">
        <f>#REF!</f>
        <v>#REF!</v>
      </c>
      <c r="G286" s="114" t="s">
        <v>554</v>
      </c>
      <c r="H286" s="88" t="s">
        <v>61</v>
      </c>
      <c r="I286" s="90" t="s">
        <v>11</v>
      </c>
      <c r="J286" s="88" t="s">
        <v>377</v>
      </c>
      <c r="K286" s="88" t="e">
        <f t="shared" si="1"/>
        <v>#REF!</v>
      </c>
      <c r="L286" s="93"/>
    </row>
    <row r="287" spans="1:12" s="88" customFormat="1" x14ac:dyDescent="0.2">
      <c r="A287" s="88">
        <v>286</v>
      </c>
      <c r="B287" s="88">
        <v>4</v>
      </c>
      <c r="C287" s="88" t="s">
        <v>377</v>
      </c>
      <c r="E287" s="131" t="e">
        <f>#REF!</f>
        <v>#REF!</v>
      </c>
      <c r="F287" s="107" t="e">
        <f>#REF!</f>
        <v>#REF!</v>
      </c>
      <c r="G287" s="114" t="s">
        <v>554</v>
      </c>
      <c r="H287" s="88" t="s">
        <v>61</v>
      </c>
      <c r="I287" s="90" t="s">
        <v>11</v>
      </c>
      <c r="J287" s="88" t="s">
        <v>377</v>
      </c>
      <c r="K287" s="88" t="e">
        <f t="shared" si="1"/>
        <v>#REF!</v>
      </c>
      <c r="L287" s="93"/>
    </row>
    <row r="288" spans="1:12" s="88" customFormat="1" x14ac:dyDescent="0.2">
      <c r="A288" s="88">
        <v>287</v>
      </c>
      <c r="B288" s="88">
        <v>4</v>
      </c>
      <c r="C288" s="88" t="s">
        <v>377</v>
      </c>
      <c r="E288" s="131" t="e">
        <f>#REF!</f>
        <v>#REF!</v>
      </c>
      <c r="F288" s="107" t="e">
        <f>#REF!</f>
        <v>#REF!</v>
      </c>
      <c r="G288" s="114" t="s">
        <v>554</v>
      </c>
      <c r="H288" s="88" t="s">
        <v>61</v>
      </c>
      <c r="I288" s="90" t="s">
        <v>11</v>
      </c>
      <c r="J288" s="88" t="s">
        <v>377</v>
      </c>
      <c r="K288" s="88" t="e">
        <f t="shared" si="1"/>
        <v>#REF!</v>
      </c>
      <c r="L288" s="93"/>
    </row>
    <row r="289" spans="1:12" s="88" customFormat="1" x14ac:dyDescent="0.2">
      <c r="A289" s="88">
        <v>288</v>
      </c>
      <c r="B289" s="88">
        <v>4</v>
      </c>
      <c r="C289" s="88" t="s">
        <v>377</v>
      </c>
      <c r="E289" s="131" t="e">
        <f>#REF!</f>
        <v>#REF!</v>
      </c>
      <c r="F289" s="107" t="e">
        <f>#REF!</f>
        <v>#REF!</v>
      </c>
      <c r="G289" s="114" t="s">
        <v>554</v>
      </c>
      <c r="H289" s="88" t="s">
        <v>61</v>
      </c>
      <c r="I289" s="90" t="s">
        <v>11</v>
      </c>
      <c r="J289" s="88" t="s">
        <v>377</v>
      </c>
      <c r="K289" s="88" t="e">
        <f t="shared" si="1"/>
        <v>#REF!</v>
      </c>
      <c r="L289" s="93"/>
    </row>
    <row r="290" spans="1:12" s="88" customFormat="1" x14ac:dyDescent="0.2">
      <c r="A290" s="88">
        <v>289</v>
      </c>
      <c r="B290" s="88">
        <v>4</v>
      </c>
      <c r="C290" s="88" t="s">
        <v>377</v>
      </c>
      <c r="E290" s="131" t="e">
        <f>#REF!</f>
        <v>#REF!</v>
      </c>
      <c r="F290" s="107" t="e">
        <f>#REF!</f>
        <v>#REF!</v>
      </c>
      <c r="G290" s="114" t="s">
        <v>554</v>
      </c>
      <c r="H290" s="88" t="s">
        <v>61</v>
      </c>
      <c r="I290" s="90" t="s">
        <v>11</v>
      </c>
      <c r="J290" s="88" t="s">
        <v>377</v>
      </c>
      <c r="K290" s="88" t="e">
        <f t="shared" si="1"/>
        <v>#REF!</v>
      </c>
      <c r="L290" s="93"/>
    </row>
    <row r="291" spans="1:12" s="88" customFormat="1" x14ac:dyDescent="0.2">
      <c r="A291" s="88">
        <v>290</v>
      </c>
      <c r="B291" s="88">
        <v>4</v>
      </c>
      <c r="C291" s="88" t="s">
        <v>377</v>
      </c>
      <c r="E291" s="131" t="e">
        <f>#REF!</f>
        <v>#REF!</v>
      </c>
      <c r="F291" s="107" t="e">
        <f>#REF!</f>
        <v>#REF!</v>
      </c>
      <c r="G291" s="114" t="s">
        <v>554</v>
      </c>
      <c r="H291" s="88" t="s">
        <v>61</v>
      </c>
      <c r="I291" s="90" t="s">
        <v>11</v>
      </c>
      <c r="J291" s="88" t="s">
        <v>377</v>
      </c>
      <c r="K291" s="88" t="e">
        <f t="shared" si="1"/>
        <v>#REF!</v>
      </c>
      <c r="L291" s="93"/>
    </row>
    <row r="292" spans="1:12" s="88" customFormat="1" x14ac:dyDescent="0.2">
      <c r="A292" s="88">
        <v>291</v>
      </c>
      <c r="B292" s="88">
        <v>4</v>
      </c>
      <c r="C292" s="88" t="s">
        <v>377</v>
      </c>
      <c r="E292" s="131" t="e">
        <f>#REF!</f>
        <v>#REF!</v>
      </c>
      <c r="F292" s="107" t="e">
        <f>#REF!</f>
        <v>#REF!</v>
      </c>
      <c r="G292" s="114" t="s">
        <v>554</v>
      </c>
      <c r="H292" s="88" t="s">
        <v>61</v>
      </c>
      <c r="I292" s="90" t="s">
        <v>11</v>
      </c>
      <c r="J292" s="88" t="s">
        <v>377</v>
      </c>
      <c r="K292" s="88" t="e">
        <f t="shared" si="1"/>
        <v>#REF!</v>
      </c>
      <c r="L292" s="93"/>
    </row>
    <row r="293" spans="1:12" s="88" customFormat="1" x14ac:dyDescent="0.2">
      <c r="A293" s="88">
        <v>292</v>
      </c>
      <c r="B293" s="88">
        <v>4</v>
      </c>
      <c r="C293" s="88" t="s">
        <v>377</v>
      </c>
      <c r="E293" s="131" t="e">
        <f>#REF!</f>
        <v>#REF!</v>
      </c>
      <c r="F293" s="107" t="e">
        <f>#REF!</f>
        <v>#REF!</v>
      </c>
      <c r="G293" s="114" t="s">
        <v>554</v>
      </c>
      <c r="H293" s="88" t="s">
        <v>62</v>
      </c>
      <c r="I293" s="90" t="s">
        <v>11</v>
      </c>
      <c r="J293" s="88" t="s">
        <v>377</v>
      </c>
      <c r="K293" s="88" t="e">
        <f t="shared" si="1"/>
        <v>#REF!</v>
      </c>
      <c r="L293" s="93"/>
    </row>
    <row r="294" spans="1:12" s="88" customFormat="1" x14ac:dyDescent="0.2">
      <c r="A294" s="88">
        <v>293</v>
      </c>
      <c r="B294" s="88">
        <v>4</v>
      </c>
      <c r="C294" s="88" t="s">
        <v>377</v>
      </c>
      <c r="E294" s="131" t="e">
        <f>#REF!</f>
        <v>#REF!</v>
      </c>
      <c r="F294" s="107" t="e">
        <f>#REF!</f>
        <v>#REF!</v>
      </c>
      <c r="G294" s="114" t="s">
        <v>554</v>
      </c>
      <c r="H294" s="88" t="s">
        <v>62</v>
      </c>
      <c r="I294" s="90" t="s">
        <v>11</v>
      </c>
      <c r="J294" s="88" t="s">
        <v>377</v>
      </c>
      <c r="K294" s="88" t="e">
        <f t="shared" si="1"/>
        <v>#REF!</v>
      </c>
      <c r="L294" s="93"/>
    </row>
    <row r="295" spans="1:12" s="88" customFormat="1" x14ac:dyDescent="0.2">
      <c r="A295" s="88">
        <v>294</v>
      </c>
      <c r="B295" s="88">
        <v>4</v>
      </c>
      <c r="C295" s="88" t="s">
        <v>377</v>
      </c>
      <c r="E295" s="131" t="e">
        <f>#REF!</f>
        <v>#REF!</v>
      </c>
      <c r="F295" s="107" t="e">
        <f>#REF!</f>
        <v>#REF!</v>
      </c>
      <c r="G295" s="114" t="s">
        <v>554</v>
      </c>
      <c r="H295" s="88" t="s">
        <v>62</v>
      </c>
      <c r="I295" s="90" t="s">
        <v>11</v>
      </c>
      <c r="J295" s="88" t="s">
        <v>377</v>
      </c>
      <c r="K295" s="88" t="e">
        <f t="shared" ref="K295:K323" si="2">IF(E295=0,"",E295)</f>
        <v>#REF!</v>
      </c>
      <c r="L295" s="93"/>
    </row>
    <row r="296" spans="1:12" s="88" customFormat="1" x14ac:dyDescent="0.2">
      <c r="A296" s="88">
        <v>295</v>
      </c>
      <c r="B296" s="88">
        <v>4</v>
      </c>
      <c r="C296" s="88" t="s">
        <v>377</v>
      </c>
      <c r="E296" s="131" t="e">
        <f>#REF!</f>
        <v>#REF!</v>
      </c>
      <c r="F296" s="107" t="e">
        <f>#REF!</f>
        <v>#REF!</v>
      </c>
      <c r="G296" s="114" t="s">
        <v>554</v>
      </c>
      <c r="H296" s="88" t="s">
        <v>62</v>
      </c>
      <c r="I296" s="90" t="s">
        <v>11</v>
      </c>
      <c r="J296" s="88" t="s">
        <v>377</v>
      </c>
      <c r="K296" s="88" t="e">
        <f t="shared" si="2"/>
        <v>#REF!</v>
      </c>
      <c r="L296" s="93"/>
    </row>
    <row r="297" spans="1:12" s="88" customFormat="1" x14ac:dyDescent="0.2">
      <c r="A297" s="88">
        <v>296</v>
      </c>
      <c r="B297" s="88">
        <v>4</v>
      </c>
      <c r="C297" s="88" t="s">
        <v>377</v>
      </c>
      <c r="E297" s="131" t="e">
        <f>#REF!</f>
        <v>#REF!</v>
      </c>
      <c r="F297" s="107" t="e">
        <f>#REF!</f>
        <v>#REF!</v>
      </c>
      <c r="G297" s="114" t="s">
        <v>554</v>
      </c>
      <c r="H297" s="88" t="s">
        <v>62</v>
      </c>
      <c r="I297" s="90" t="s">
        <v>11</v>
      </c>
      <c r="J297" s="88" t="s">
        <v>377</v>
      </c>
      <c r="K297" s="88" t="e">
        <f t="shared" si="2"/>
        <v>#REF!</v>
      </c>
      <c r="L297" s="93"/>
    </row>
    <row r="298" spans="1:12" s="88" customFormat="1" x14ac:dyDescent="0.2">
      <c r="A298" s="88">
        <v>297</v>
      </c>
      <c r="B298" s="88">
        <v>4</v>
      </c>
      <c r="C298" s="88" t="s">
        <v>377</v>
      </c>
      <c r="E298" s="131" t="e">
        <f>#REF!</f>
        <v>#REF!</v>
      </c>
      <c r="F298" s="107" t="e">
        <f>#REF!</f>
        <v>#REF!</v>
      </c>
      <c r="G298" s="114" t="s">
        <v>554</v>
      </c>
      <c r="H298" s="88" t="s">
        <v>62</v>
      </c>
      <c r="I298" s="90" t="s">
        <v>11</v>
      </c>
      <c r="J298" s="88" t="s">
        <v>377</v>
      </c>
      <c r="K298" s="88" t="e">
        <f t="shared" si="2"/>
        <v>#REF!</v>
      </c>
      <c r="L298" s="93"/>
    </row>
    <row r="299" spans="1:12" s="88" customFormat="1" x14ac:dyDescent="0.2">
      <c r="A299" s="88">
        <v>298</v>
      </c>
      <c r="B299" s="88">
        <v>4</v>
      </c>
      <c r="C299" s="88" t="s">
        <v>377</v>
      </c>
      <c r="E299" s="131" t="e">
        <f>#REF!</f>
        <v>#REF!</v>
      </c>
      <c r="F299" s="107" t="e">
        <f>#REF!</f>
        <v>#REF!</v>
      </c>
      <c r="G299" s="114" t="s">
        <v>554</v>
      </c>
      <c r="H299" s="88" t="s">
        <v>62</v>
      </c>
      <c r="I299" s="90" t="s">
        <v>11</v>
      </c>
      <c r="J299" s="88" t="s">
        <v>377</v>
      </c>
      <c r="K299" s="88" t="e">
        <f t="shared" si="2"/>
        <v>#REF!</v>
      </c>
      <c r="L299" s="93"/>
    </row>
    <row r="300" spans="1:12" s="88" customFormat="1" x14ac:dyDescent="0.2">
      <c r="A300" s="88">
        <v>299</v>
      </c>
      <c r="B300" s="88">
        <v>4</v>
      </c>
      <c r="C300" s="88" t="s">
        <v>377</v>
      </c>
      <c r="E300" s="131" t="e">
        <f>#REF!</f>
        <v>#REF!</v>
      </c>
      <c r="F300" s="107" t="e">
        <f>#REF!</f>
        <v>#REF!</v>
      </c>
      <c r="G300" s="114" t="s">
        <v>554</v>
      </c>
      <c r="H300" s="88" t="s">
        <v>62</v>
      </c>
      <c r="I300" s="90" t="s">
        <v>11</v>
      </c>
      <c r="J300" s="88" t="s">
        <v>377</v>
      </c>
      <c r="K300" s="88" t="e">
        <f t="shared" si="2"/>
        <v>#REF!</v>
      </c>
      <c r="L300" s="93"/>
    </row>
    <row r="301" spans="1:12" s="88" customFormat="1" x14ac:dyDescent="0.2">
      <c r="A301" s="88">
        <v>300</v>
      </c>
      <c r="B301" s="88">
        <v>4</v>
      </c>
      <c r="C301" s="88" t="s">
        <v>377</v>
      </c>
      <c r="E301" s="131" t="e">
        <f>#REF!</f>
        <v>#REF!</v>
      </c>
      <c r="F301" s="107" t="e">
        <f>#REF!</f>
        <v>#REF!</v>
      </c>
      <c r="G301" s="114" t="s">
        <v>554</v>
      </c>
      <c r="H301" s="88" t="s">
        <v>62</v>
      </c>
      <c r="I301" s="90" t="s">
        <v>11</v>
      </c>
      <c r="J301" s="88" t="s">
        <v>377</v>
      </c>
      <c r="K301" s="88" t="e">
        <f t="shared" si="2"/>
        <v>#REF!</v>
      </c>
      <c r="L301" s="93"/>
    </row>
    <row r="302" spans="1:12" s="88" customFormat="1" x14ac:dyDescent="0.2">
      <c r="A302" s="88">
        <v>301</v>
      </c>
      <c r="B302" s="88">
        <v>4</v>
      </c>
      <c r="C302" s="88" t="s">
        <v>377</v>
      </c>
      <c r="E302" s="131" t="e">
        <f>#REF!</f>
        <v>#REF!</v>
      </c>
      <c r="F302" s="107" t="e">
        <f>#REF!</f>
        <v>#REF!</v>
      </c>
      <c r="G302" s="114" t="s">
        <v>554</v>
      </c>
      <c r="H302" s="88" t="s">
        <v>62</v>
      </c>
      <c r="I302" s="90" t="s">
        <v>11</v>
      </c>
      <c r="J302" s="88" t="s">
        <v>377</v>
      </c>
      <c r="K302" s="88" t="e">
        <f t="shared" si="2"/>
        <v>#REF!</v>
      </c>
      <c r="L302" s="93"/>
    </row>
    <row r="303" spans="1:12" s="88" customFormat="1" x14ac:dyDescent="0.2">
      <c r="A303" s="88">
        <v>302</v>
      </c>
      <c r="B303" s="88">
        <v>4</v>
      </c>
      <c r="C303" s="88" t="s">
        <v>377</v>
      </c>
      <c r="E303" s="131" t="e">
        <f>#REF!</f>
        <v>#REF!</v>
      </c>
      <c r="F303" s="107" t="e">
        <f>#REF!</f>
        <v>#REF!</v>
      </c>
      <c r="G303" s="114" t="s">
        <v>554</v>
      </c>
      <c r="H303" s="88" t="s">
        <v>63</v>
      </c>
      <c r="I303" s="90" t="s">
        <v>11</v>
      </c>
      <c r="J303" s="88" t="s">
        <v>377</v>
      </c>
      <c r="K303" s="88" t="e">
        <f t="shared" si="2"/>
        <v>#REF!</v>
      </c>
      <c r="L303" s="93"/>
    </row>
    <row r="304" spans="1:12" s="88" customFormat="1" x14ac:dyDescent="0.2">
      <c r="A304" s="88">
        <v>303</v>
      </c>
      <c r="B304" s="88">
        <v>4</v>
      </c>
      <c r="C304" s="88" t="s">
        <v>377</v>
      </c>
      <c r="E304" s="131" t="e">
        <f>#REF!</f>
        <v>#REF!</v>
      </c>
      <c r="F304" s="107" t="e">
        <f>#REF!</f>
        <v>#REF!</v>
      </c>
      <c r="G304" s="114" t="s">
        <v>554</v>
      </c>
      <c r="H304" s="88" t="s">
        <v>63</v>
      </c>
      <c r="I304" s="90" t="s">
        <v>11</v>
      </c>
      <c r="J304" s="88" t="s">
        <v>377</v>
      </c>
      <c r="K304" s="88" t="e">
        <f t="shared" si="2"/>
        <v>#REF!</v>
      </c>
      <c r="L304" s="93"/>
    </row>
    <row r="305" spans="1:12" s="88" customFormat="1" x14ac:dyDescent="0.2">
      <c r="A305" s="88">
        <v>304</v>
      </c>
      <c r="B305" s="88">
        <v>4</v>
      </c>
      <c r="C305" s="88" t="s">
        <v>377</v>
      </c>
      <c r="E305" s="131" t="e">
        <f>#REF!</f>
        <v>#REF!</v>
      </c>
      <c r="F305" s="107" t="e">
        <f>#REF!</f>
        <v>#REF!</v>
      </c>
      <c r="G305" s="114" t="s">
        <v>554</v>
      </c>
      <c r="H305" s="88" t="s">
        <v>63</v>
      </c>
      <c r="I305" s="90" t="s">
        <v>11</v>
      </c>
      <c r="J305" s="88" t="s">
        <v>377</v>
      </c>
      <c r="K305" s="88" t="e">
        <f t="shared" si="2"/>
        <v>#REF!</v>
      </c>
      <c r="L305" s="93"/>
    </row>
    <row r="306" spans="1:12" s="88" customFormat="1" x14ac:dyDescent="0.2">
      <c r="A306" s="88">
        <v>305</v>
      </c>
      <c r="B306" s="88">
        <v>4</v>
      </c>
      <c r="C306" s="88" t="s">
        <v>377</v>
      </c>
      <c r="E306" s="131" t="e">
        <f>#REF!</f>
        <v>#REF!</v>
      </c>
      <c r="F306" s="107" t="e">
        <f>#REF!</f>
        <v>#REF!</v>
      </c>
      <c r="G306" s="114" t="s">
        <v>554</v>
      </c>
      <c r="H306" s="88" t="s">
        <v>63</v>
      </c>
      <c r="I306" s="90" t="s">
        <v>11</v>
      </c>
      <c r="J306" s="88" t="s">
        <v>377</v>
      </c>
      <c r="K306" s="88" t="e">
        <f t="shared" si="2"/>
        <v>#REF!</v>
      </c>
      <c r="L306" s="93"/>
    </row>
    <row r="307" spans="1:12" s="88" customFormat="1" ht="15" customHeight="1" x14ac:dyDescent="0.2">
      <c r="A307" s="88">
        <v>306</v>
      </c>
      <c r="B307" s="88">
        <v>4</v>
      </c>
      <c r="C307" s="88" t="s">
        <v>377</v>
      </c>
      <c r="E307" s="131" t="e">
        <f>#REF!</f>
        <v>#REF!</v>
      </c>
      <c r="F307" s="107" t="e">
        <f>#REF!</f>
        <v>#REF!</v>
      </c>
      <c r="G307" s="114" t="s">
        <v>554</v>
      </c>
      <c r="H307" s="88" t="s">
        <v>63</v>
      </c>
      <c r="I307" s="90" t="s">
        <v>11</v>
      </c>
      <c r="J307" s="88" t="s">
        <v>377</v>
      </c>
      <c r="K307" s="88" t="e">
        <f t="shared" si="2"/>
        <v>#REF!</v>
      </c>
      <c r="L307" s="93"/>
    </row>
    <row r="308" spans="1:12" s="88" customFormat="1" x14ac:dyDescent="0.2">
      <c r="A308" s="88">
        <v>307</v>
      </c>
      <c r="B308" s="88">
        <v>4</v>
      </c>
      <c r="C308" s="88" t="s">
        <v>377</v>
      </c>
      <c r="E308" s="131" t="e">
        <f>#REF!</f>
        <v>#REF!</v>
      </c>
      <c r="F308" s="107" t="e">
        <f>#REF!</f>
        <v>#REF!</v>
      </c>
      <c r="G308" s="114" t="s">
        <v>554</v>
      </c>
      <c r="H308" s="88" t="s">
        <v>63</v>
      </c>
      <c r="I308" s="90" t="s">
        <v>11</v>
      </c>
      <c r="J308" s="88" t="s">
        <v>377</v>
      </c>
      <c r="K308" s="88" t="e">
        <f t="shared" si="2"/>
        <v>#REF!</v>
      </c>
      <c r="L308" s="93"/>
    </row>
    <row r="309" spans="1:12" s="88" customFormat="1" x14ac:dyDescent="0.2">
      <c r="A309" s="88">
        <v>308</v>
      </c>
      <c r="B309" s="88">
        <v>4</v>
      </c>
      <c r="C309" s="88" t="s">
        <v>377</v>
      </c>
      <c r="E309" s="131" t="e">
        <f>#REF!</f>
        <v>#REF!</v>
      </c>
      <c r="F309" s="107" t="e">
        <f>#REF!</f>
        <v>#REF!</v>
      </c>
      <c r="G309" s="114" t="s">
        <v>554</v>
      </c>
      <c r="H309" s="88" t="s">
        <v>63</v>
      </c>
      <c r="I309" s="90" t="s">
        <v>11</v>
      </c>
      <c r="J309" s="88" t="s">
        <v>377</v>
      </c>
      <c r="K309" s="88" t="e">
        <f t="shared" si="2"/>
        <v>#REF!</v>
      </c>
      <c r="L309" s="93"/>
    </row>
    <row r="310" spans="1:12" s="88" customFormat="1" x14ac:dyDescent="0.2">
      <c r="A310" s="88">
        <v>309</v>
      </c>
      <c r="B310" s="88">
        <v>4</v>
      </c>
      <c r="C310" s="88" t="s">
        <v>377</v>
      </c>
      <c r="E310" s="131" t="e">
        <f>#REF!</f>
        <v>#REF!</v>
      </c>
      <c r="F310" s="107" t="e">
        <f>#REF!</f>
        <v>#REF!</v>
      </c>
      <c r="G310" s="114" t="s">
        <v>554</v>
      </c>
      <c r="H310" s="88" t="s">
        <v>63</v>
      </c>
      <c r="I310" s="90" t="s">
        <v>11</v>
      </c>
      <c r="J310" s="88" t="s">
        <v>377</v>
      </c>
      <c r="K310" s="88" t="e">
        <f t="shared" si="2"/>
        <v>#REF!</v>
      </c>
      <c r="L310" s="93"/>
    </row>
    <row r="311" spans="1:12" s="88" customFormat="1" x14ac:dyDescent="0.2">
      <c r="A311" s="88">
        <v>310</v>
      </c>
      <c r="B311" s="88">
        <v>4</v>
      </c>
      <c r="C311" s="88" t="s">
        <v>377</v>
      </c>
      <c r="E311" s="131" t="e">
        <f>#REF!</f>
        <v>#REF!</v>
      </c>
      <c r="F311" s="107" t="e">
        <f>#REF!</f>
        <v>#REF!</v>
      </c>
      <c r="G311" s="114" t="s">
        <v>554</v>
      </c>
      <c r="H311" s="88" t="s">
        <v>63</v>
      </c>
      <c r="I311" s="90" t="s">
        <v>11</v>
      </c>
      <c r="J311" s="88" t="s">
        <v>377</v>
      </c>
      <c r="K311" s="88" t="e">
        <f t="shared" si="2"/>
        <v>#REF!</v>
      </c>
      <c r="L311" s="93"/>
    </row>
    <row r="312" spans="1:12" s="88" customFormat="1" x14ac:dyDescent="0.2">
      <c r="A312" s="88">
        <v>311</v>
      </c>
      <c r="B312" s="88">
        <v>4</v>
      </c>
      <c r="C312" s="88" t="s">
        <v>377</v>
      </c>
      <c r="E312" s="131" t="e">
        <f>#REF!</f>
        <v>#REF!</v>
      </c>
      <c r="F312" s="107" t="e">
        <f>#REF!</f>
        <v>#REF!</v>
      </c>
      <c r="G312" s="114" t="s">
        <v>554</v>
      </c>
      <c r="H312" s="88" t="s">
        <v>63</v>
      </c>
      <c r="I312" s="90" t="s">
        <v>11</v>
      </c>
      <c r="J312" s="88" t="s">
        <v>377</v>
      </c>
      <c r="K312" s="88" t="e">
        <f t="shared" si="2"/>
        <v>#REF!</v>
      </c>
      <c r="L312" s="93"/>
    </row>
    <row r="313" spans="1:12" s="88" customFormat="1" x14ac:dyDescent="0.2">
      <c r="A313" s="88">
        <v>312</v>
      </c>
      <c r="B313" s="88">
        <v>4</v>
      </c>
      <c r="C313" s="88" t="s">
        <v>377</v>
      </c>
      <c r="E313" s="131" t="e">
        <f>#REF!</f>
        <v>#REF!</v>
      </c>
      <c r="F313" s="107" t="e">
        <f>#REF!</f>
        <v>#REF!</v>
      </c>
      <c r="G313" s="114" t="s">
        <v>554</v>
      </c>
      <c r="H313" s="88" t="s">
        <v>457</v>
      </c>
      <c r="I313" s="90" t="s">
        <v>11</v>
      </c>
      <c r="J313" s="88" t="s">
        <v>377</v>
      </c>
      <c r="K313" s="88" t="e">
        <f t="shared" si="2"/>
        <v>#REF!</v>
      </c>
      <c r="L313" s="93"/>
    </row>
    <row r="314" spans="1:12" s="88" customFormat="1" x14ac:dyDescent="0.2">
      <c r="A314" s="88">
        <v>313</v>
      </c>
      <c r="B314" s="88">
        <v>4</v>
      </c>
      <c r="C314" s="88" t="s">
        <v>377</v>
      </c>
      <c r="E314" s="131" t="e">
        <f>#REF!</f>
        <v>#REF!</v>
      </c>
      <c r="F314" s="107" t="e">
        <f>#REF!</f>
        <v>#REF!</v>
      </c>
      <c r="G314" s="114" t="s">
        <v>554</v>
      </c>
      <c r="H314" s="88" t="s">
        <v>457</v>
      </c>
      <c r="I314" s="90" t="s">
        <v>11</v>
      </c>
      <c r="J314" s="88" t="s">
        <v>377</v>
      </c>
      <c r="K314" s="88" t="e">
        <f t="shared" si="2"/>
        <v>#REF!</v>
      </c>
      <c r="L314" s="93"/>
    </row>
    <row r="315" spans="1:12" s="88" customFormat="1" x14ac:dyDescent="0.2">
      <c r="A315" s="88">
        <v>314</v>
      </c>
      <c r="B315" s="88">
        <v>4</v>
      </c>
      <c r="C315" s="88" t="s">
        <v>377</v>
      </c>
      <c r="E315" s="131" t="e">
        <f>#REF!</f>
        <v>#REF!</v>
      </c>
      <c r="F315" s="107" t="e">
        <f>#REF!</f>
        <v>#REF!</v>
      </c>
      <c r="G315" s="114" t="s">
        <v>554</v>
      </c>
      <c r="H315" s="88" t="s">
        <v>457</v>
      </c>
      <c r="I315" s="90" t="s">
        <v>11</v>
      </c>
      <c r="J315" s="88" t="s">
        <v>377</v>
      </c>
      <c r="K315" s="88" t="e">
        <f t="shared" si="2"/>
        <v>#REF!</v>
      </c>
      <c r="L315" s="93"/>
    </row>
    <row r="316" spans="1:12" s="88" customFormat="1" x14ac:dyDescent="0.2">
      <c r="A316" s="88">
        <v>315</v>
      </c>
      <c r="B316" s="88">
        <v>4</v>
      </c>
      <c r="C316" s="88" t="s">
        <v>377</v>
      </c>
      <c r="E316" s="131" t="e">
        <f>#REF!</f>
        <v>#REF!</v>
      </c>
      <c r="F316" s="107" t="e">
        <f>#REF!</f>
        <v>#REF!</v>
      </c>
      <c r="G316" s="114" t="s">
        <v>554</v>
      </c>
      <c r="H316" s="88" t="s">
        <v>457</v>
      </c>
      <c r="I316" s="90" t="s">
        <v>11</v>
      </c>
      <c r="J316" s="88" t="s">
        <v>377</v>
      </c>
      <c r="K316" s="88" t="e">
        <f t="shared" si="2"/>
        <v>#REF!</v>
      </c>
      <c r="L316" s="93"/>
    </row>
    <row r="317" spans="1:12" s="88" customFormat="1" x14ac:dyDescent="0.2">
      <c r="A317" s="88">
        <v>316</v>
      </c>
      <c r="B317" s="88">
        <v>4</v>
      </c>
      <c r="C317" s="88" t="s">
        <v>377</v>
      </c>
      <c r="E317" s="131" t="e">
        <f>#REF!</f>
        <v>#REF!</v>
      </c>
      <c r="F317" s="107" t="e">
        <f>#REF!</f>
        <v>#REF!</v>
      </c>
      <c r="G317" s="114" t="s">
        <v>554</v>
      </c>
      <c r="H317" s="88" t="s">
        <v>457</v>
      </c>
      <c r="I317" s="90" t="s">
        <v>11</v>
      </c>
      <c r="J317" s="88" t="s">
        <v>377</v>
      </c>
      <c r="K317" s="88" t="e">
        <f t="shared" si="2"/>
        <v>#REF!</v>
      </c>
      <c r="L317" s="93"/>
    </row>
    <row r="318" spans="1:12" s="88" customFormat="1" x14ac:dyDescent="0.2">
      <c r="A318" s="88">
        <v>317</v>
      </c>
      <c r="B318" s="88">
        <v>4</v>
      </c>
      <c r="C318" s="88" t="s">
        <v>377</v>
      </c>
      <c r="E318" s="131" t="e">
        <f>#REF!</f>
        <v>#REF!</v>
      </c>
      <c r="F318" s="107" t="e">
        <f>#REF!</f>
        <v>#REF!</v>
      </c>
      <c r="G318" s="114" t="s">
        <v>554</v>
      </c>
      <c r="H318" s="88" t="s">
        <v>457</v>
      </c>
      <c r="I318" s="90" t="s">
        <v>11</v>
      </c>
      <c r="J318" s="88" t="s">
        <v>377</v>
      </c>
      <c r="K318" s="88" t="e">
        <f t="shared" si="2"/>
        <v>#REF!</v>
      </c>
      <c r="L318" s="93"/>
    </row>
    <row r="319" spans="1:12" s="88" customFormat="1" x14ac:dyDescent="0.2">
      <c r="A319" s="88">
        <v>318</v>
      </c>
      <c r="B319" s="88">
        <v>4</v>
      </c>
      <c r="C319" s="88" t="s">
        <v>377</v>
      </c>
      <c r="E319" s="131" t="e">
        <f>#REF!</f>
        <v>#REF!</v>
      </c>
      <c r="F319" s="107" t="e">
        <f>#REF!</f>
        <v>#REF!</v>
      </c>
      <c r="G319" s="114" t="s">
        <v>554</v>
      </c>
      <c r="H319" s="88" t="s">
        <v>457</v>
      </c>
      <c r="I319" s="90" t="s">
        <v>11</v>
      </c>
      <c r="J319" s="88" t="s">
        <v>377</v>
      </c>
      <c r="K319" s="88" t="e">
        <f t="shared" si="2"/>
        <v>#REF!</v>
      </c>
      <c r="L319" s="93"/>
    </row>
    <row r="320" spans="1:12" s="88" customFormat="1" x14ac:dyDescent="0.2">
      <c r="A320" s="88">
        <v>319</v>
      </c>
      <c r="B320" s="88">
        <v>4</v>
      </c>
      <c r="C320" s="88" t="s">
        <v>377</v>
      </c>
      <c r="E320" s="131" t="e">
        <f>#REF!</f>
        <v>#REF!</v>
      </c>
      <c r="F320" s="107" t="e">
        <f>#REF!</f>
        <v>#REF!</v>
      </c>
      <c r="G320" s="114" t="s">
        <v>554</v>
      </c>
      <c r="H320" s="88" t="s">
        <v>457</v>
      </c>
      <c r="I320" s="90" t="s">
        <v>11</v>
      </c>
      <c r="J320" s="88" t="s">
        <v>377</v>
      </c>
      <c r="K320" s="88" t="e">
        <f t="shared" si="2"/>
        <v>#REF!</v>
      </c>
      <c r="L320" s="93"/>
    </row>
    <row r="321" spans="1:12" s="88" customFormat="1" x14ac:dyDescent="0.2">
      <c r="A321" s="88">
        <v>320</v>
      </c>
      <c r="B321" s="88">
        <v>4</v>
      </c>
      <c r="C321" s="88" t="s">
        <v>377</v>
      </c>
      <c r="E321" s="131" t="e">
        <f>#REF!</f>
        <v>#REF!</v>
      </c>
      <c r="F321" s="107" t="e">
        <f>#REF!</f>
        <v>#REF!</v>
      </c>
      <c r="G321" s="114" t="s">
        <v>554</v>
      </c>
      <c r="H321" s="88" t="s">
        <v>457</v>
      </c>
      <c r="I321" s="90" t="s">
        <v>11</v>
      </c>
      <c r="J321" s="88" t="s">
        <v>377</v>
      </c>
      <c r="K321" s="88" t="e">
        <f t="shared" si="2"/>
        <v>#REF!</v>
      </c>
      <c r="L321" s="93"/>
    </row>
    <row r="322" spans="1:12" s="88" customFormat="1" x14ac:dyDescent="0.2">
      <c r="A322" s="88">
        <v>321</v>
      </c>
      <c r="B322" s="88">
        <v>4</v>
      </c>
      <c r="C322" s="88" t="s">
        <v>377</v>
      </c>
      <c r="E322" s="131" t="e">
        <f>#REF!</f>
        <v>#REF!</v>
      </c>
      <c r="F322" s="107" t="e">
        <f>#REF!</f>
        <v>#REF!</v>
      </c>
      <c r="G322" s="114" t="s">
        <v>554</v>
      </c>
      <c r="H322" s="88" t="s">
        <v>457</v>
      </c>
      <c r="I322" s="90" t="s">
        <v>11</v>
      </c>
      <c r="J322" s="88" t="s">
        <v>377</v>
      </c>
      <c r="K322" s="88" t="e">
        <f t="shared" si="2"/>
        <v>#REF!</v>
      </c>
      <c r="L322" s="93"/>
    </row>
    <row r="323" spans="1:12" s="88" customFormat="1" x14ac:dyDescent="0.2">
      <c r="A323" s="88">
        <v>322</v>
      </c>
      <c r="B323" s="88">
        <v>4</v>
      </c>
      <c r="C323" s="88" t="s">
        <v>377</v>
      </c>
      <c r="E323" s="131" t="e">
        <f>#REF!</f>
        <v>#REF!</v>
      </c>
      <c r="F323" s="107" t="e">
        <f>#REF!</f>
        <v>#REF!</v>
      </c>
      <c r="G323" s="114" t="s">
        <v>554</v>
      </c>
      <c r="H323" s="115"/>
      <c r="I323" s="90" t="s">
        <v>439</v>
      </c>
      <c r="J323" s="88" t="s">
        <v>377</v>
      </c>
      <c r="K323" s="88" t="e">
        <f t="shared" si="2"/>
        <v>#REF!</v>
      </c>
    </row>
    <row r="324" spans="1:12" s="88" customFormat="1" x14ac:dyDescent="0.2">
      <c r="A324" s="88">
        <v>323</v>
      </c>
      <c r="B324" s="88">
        <v>5</v>
      </c>
      <c r="C324" s="88" t="s">
        <v>372</v>
      </c>
      <c r="E324" s="125" t="e">
        <f>#REF!</f>
        <v>#REF!</v>
      </c>
      <c r="F324" s="92" t="e">
        <f>#REF!</f>
        <v>#REF!</v>
      </c>
      <c r="G324" s="92"/>
      <c r="I324" s="98" t="s">
        <v>10</v>
      </c>
    </row>
    <row r="325" spans="1:12" s="88" customFormat="1" x14ac:dyDescent="0.2">
      <c r="A325" s="88">
        <v>324</v>
      </c>
      <c r="B325" s="88">
        <v>5</v>
      </c>
      <c r="C325" s="88" t="s">
        <v>372</v>
      </c>
      <c r="E325" s="125" t="e">
        <f>#REF!</f>
        <v>#REF!</v>
      </c>
      <c r="F325" s="94" t="e">
        <f>#REF!</f>
        <v>#REF!</v>
      </c>
      <c r="G325" s="94"/>
      <c r="I325" s="98" t="s">
        <v>10</v>
      </c>
    </row>
    <row r="326" spans="1:12" s="88" customFormat="1" x14ac:dyDescent="0.2">
      <c r="A326" s="88">
        <v>325</v>
      </c>
      <c r="B326" s="88">
        <v>5</v>
      </c>
      <c r="C326" s="88" t="s">
        <v>372</v>
      </c>
      <c r="E326" s="127" t="e">
        <f>#REF!</f>
        <v>#REF!</v>
      </c>
      <c r="F326" s="102" t="e">
        <f>#REF!</f>
        <v>#REF!</v>
      </c>
      <c r="G326" s="102"/>
      <c r="I326" s="98" t="s">
        <v>10</v>
      </c>
    </row>
    <row r="327" spans="1:12" s="88" customFormat="1" x14ac:dyDescent="0.2">
      <c r="A327" s="88">
        <v>326</v>
      </c>
      <c r="B327" s="88">
        <v>5</v>
      </c>
      <c r="C327" s="88" t="s">
        <v>372</v>
      </c>
      <c r="E327" s="125" t="e">
        <f>#REF!</f>
        <v>#REF!</v>
      </c>
      <c r="F327" s="102" t="e">
        <f>#REF!</f>
        <v>#REF!</v>
      </c>
      <c r="G327" s="102"/>
      <c r="I327" s="98" t="s">
        <v>10</v>
      </c>
    </row>
    <row r="328" spans="1:12" s="88" customFormat="1" x14ac:dyDescent="0.2">
      <c r="A328" s="88">
        <v>327</v>
      </c>
      <c r="B328" s="88">
        <v>5</v>
      </c>
      <c r="C328" s="88" t="s">
        <v>372</v>
      </c>
      <c r="E328" s="125" t="e">
        <f>#REF!</f>
        <v>#REF!</v>
      </c>
      <c r="F328" s="92" t="e">
        <f>#REF!</f>
        <v>#REF!</v>
      </c>
      <c r="G328" s="92"/>
      <c r="I328" s="98" t="s">
        <v>10</v>
      </c>
    </row>
    <row r="329" spans="1:12" s="88" customFormat="1" x14ac:dyDescent="0.2">
      <c r="A329" s="88">
        <v>328</v>
      </c>
      <c r="B329" s="88">
        <v>5</v>
      </c>
      <c r="C329" s="88" t="s">
        <v>372</v>
      </c>
      <c r="E329" s="125" t="e">
        <f>#REF!</f>
        <v>#REF!</v>
      </c>
      <c r="F329" s="94" t="e">
        <f>#REF!</f>
        <v>#REF!</v>
      </c>
      <c r="G329" s="94"/>
      <c r="I329" s="98" t="s">
        <v>10</v>
      </c>
    </row>
    <row r="330" spans="1:12" s="88" customFormat="1" x14ac:dyDescent="0.2">
      <c r="A330" s="88">
        <v>329</v>
      </c>
      <c r="B330" s="88">
        <v>5</v>
      </c>
      <c r="C330" s="88" t="s">
        <v>372</v>
      </c>
      <c r="E330" s="127" t="e">
        <f>#REF!</f>
        <v>#REF!</v>
      </c>
      <c r="F330" s="102" t="e">
        <f>#REF!</f>
        <v>#REF!</v>
      </c>
      <c r="G330" s="102"/>
      <c r="I330" s="98" t="s">
        <v>10</v>
      </c>
    </row>
    <row r="331" spans="1:12" s="88" customFormat="1" x14ac:dyDescent="0.2">
      <c r="A331" s="88">
        <v>330</v>
      </c>
      <c r="B331" s="88">
        <v>5</v>
      </c>
      <c r="C331" s="88" t="s">
        <v>372</v>
      </c>
      <c r="E331" s="125" t="e">
        <f>#REF!</f>
        <v>#REF!</v>
      </c>
      <c r="F331" s="102" t="e">
        <f>#REF!</f>
        <v>#REF!</v>
      </c>
      <c r="G331" s="102"/>
      <c r="I331" s="98" t="s">
        <v>10</v>
      </c>
    </row>
    <row r="332" spans="1:12" s="88" customFormat="1" x14ac:dyDescent="0.2">
      <c r="A332" s="88">
        <v>331</v>
      </c>
      <c r="B332" s="88">
        <v>5</v>
      </c>
      <c r="C332" s="88" t="s">
        <v>372</v>
      </c>
      <c r="E332" s="125" t="e">
        <f>#REF!</f>
        <v>#REF!</v>
      </c>
      <c r="F332" s="92" t="e">
        <f>#REF!</f>
        <v>#REF!</v>
      </c>
      <c r="G332" s="92"/>
      <c r="I332" s="98" t="s">
        <v>10</v>
      </c>
      <c r="K332" s="88" t="e">
        <f>IF(E332=0,"",E332)</f>
        <v>#REF!</v>
      </c>
    </row>
    <row r="333" spans="1:12" s="88" customFormat="1" x14ac:dyDescent="0.2">
      <c r="A333" s="88">
        <v>332</v>
      </c>
      <c r="B333" s="88">
        <v>5</v>
      </c>
      <c r="C333" s="88" t="s">
        <v>372</v>
      </c>
      <c r="E333" s="125" t="e">
        <f>#REF!</f>
        <v>#REF!</v>
      </c>
      <c r="F333" s="92" t="e">
        <f>#REF!</f>
        <v>#REF!</v>
      </c>
      <c r="G333" s="92"/>
      <c r="I333" s="98" t="s">
        <v>10</v>
      </c>
    </row>
    <row r="334" spans="1:12" s="88" customFormat="1" x14ac:dyDescent="0.2">
      <c r="A334" s="88">
        <v>333</v>
      </c>
      <c r="B334" s="88">
        <v>5</v>
      </c>
      <c r="C334" s="88" t="s">
        <v>372</v>
      </c>
      <c r="E334" s="125" t="e">
        <f>#REF!</f>
        <v>#REF!</v>
      </c>
      <c r="F334" s="92" t="e">
        <f>#REF!</f>
        <v>#REF!</v>
      </c>
      <c r="G334" s="92" t="s">
        <v>542</v>
      </c>
      <c r="I334" s="98" t="s">
        <v>11</v>
      </c>
      <c r="J334" s="90" t="s">
        <v>556</v>
      </c>
    </row>
    <row r="335" spans="1:12" s="88" customFormat="1" x14ac:dyDescent="0.2">
      <c r="A335" s="88">
        <v>334</v>
      </c>
      <c r="B335" s="88">
        <v>5</v>
      </c>
      <c r="C335" s="88" t="s">
        <v>372</v>
      </c>
      <c r="E335" s="125" t="e">
        <f>#REF!</f>
        <v>#REF!</v>
      </c>
      <c r="F335" s="89" t="e">
        <f>#REF!</f>
        <v>#REF!</v>
      </c>
      <c r="G335" s="89"/>
      <c r="I335" s="98" t="s">
        <v>10</v>
      </c>
    </row>
    <row r="336" spans="1:12" s="88" customFormat="1" x14ac:dyDescent="0.2">
      <c r="A336" s="88">
        <v>335</v>
      </c>
      <c r="B336" s="88">
        <v>5</v>
      </c>
      <c r="C336" s="88" t="s">
        <v>372</v>
      </c>
      <c r="E336" s="125" t="e">
        <f>#REF!</f>
        <v>#REF!</v>
      </c>
      <c r="F336" s="89" t="e">
        <f>#REF!</f>
        <v>#REF!</v>
      </c>
      <c r="G336" s="89"/>
      <c r="I336" s="98" t="s">
        <v>10</v>
      </c>
    </row>
    <row r="337" spans="1:11" s="88" customFormat="1" x14ac:dyDescent="0.2">
      <c r="A337" s="88">
        <v>336</v>
      </c>
      <c r="B337" s="88">
        <v>5</v>
      </c>
      <c r="C337" s="88" t="s">
        <v>372</v>
      </c>
      <c r="E337" s="125" t="e">
        <f>#REF!</f>
        <v>#REF!</v>
      </c>
      <c r="F337" s="89" t="e">
        <f>#REF!</f>
        <v>#REF!</v>
      </c>
      <c r="G337" s="89"/>
      <c r="I337" s="98" t="s">
        <v>10</v>
      </c>
    </row>
    <row r="338" spans="1:11" s="88" customFormat="1" x14ac:dyDescent="0.2">
      <c r="A338" s="88">
        <v>337</v>
      </c>
      <c r="B338" s="88">
        <v>5</v>
      </c>
      <c r="C338" s="88" t="s">
        <v>372</v>
      </c>
      <c r="E338" s="125" t="e">
        <f>#REF!</f>
        <v>#REF!</v>
      </c>
      <c r="F338" s="92" t="e">
        <f>#REF!</f>
        <v>#REF!</v>
      </c>
      <c r="G338" s="92"/>
      <c r="I338" s="98" t="s">
        <v>10</v>
      </c>
    </row>
    <row r="339" spans="1:11" s="88" customFormat="1" x14ac:dyDescent="0.2">
      <c r="A339" s="88">
        <v>338</v>
      </c>
      <c r="B339" s="88">
        <v>5</v>
      </c>
      <c r="C339" s="88" t="s">
        <v>372</v>
      </c>
      <c r="E339" s="125" t="e">
        <f>#REF!</f>
        <v>#REF!</v>
      </c>
      <c r="F339" s="92" t="e">
        <f>#REF!</f>
        <v>#REF!</v>
      </c>
      <c r="G339" s="92"/>
      <c r="I339" s="98" t="s">
        <v>10</v>
      </c>
    </row>
    <row r="340" spans="1:11" s="88" customFormat="1" x14ac:dyDescent="0.2">
      <c r="A340" s="88">
        <v>339</v>
      </c>
      <c r="B340" s="88">
        <v>5</v>
      </c>
      <c r="C340" s="88" t="s">
        <v>372</v>
      </c>
      <c r="E340" s="125" t="e">
        <f>#REF!</f>
        <v>#REF!</v>
      </c>
      <c r="F340" s="92" t="e">
        <f>#REF!</f>
        <v>#REF!</v>
      </c>
      <c r="G340" s="92"/>
      <c r="I340" s="98" t="s">
        <v>10</v>
      </c>
    </row>
    <row r="341" spans="1:11" s="88" customFormat="1" x14ac:dyDescent="0.2">
      <c r="A341" s="88">
        <v>340</v>
      </c>
      <c r="B341" s="88">
        <v>5</v>
      </c>
      <c r="C341" s="88" t="s">
        <v>372</v>
      </c>
      <c r="E341" s="127" t="e">
        <f>#REF!</f>
        <v>#REF!</v>
      </c>
      <c r="F341" s="92" t="e">
        <f>#REF!</f>
        <v>#REF!</v>
      </c>
      <c r="G341" s="92"/>
      <c r="I341" s="98" t="s">
        <v>10</v>
      </c>
    </row>
    <row r="342" spans="1:11" s="88" customFormat="1" x14ac:dyDescent="0.2">
      <c r="A342" s="88">
        <v>341</v>
      </c>
      <c r="B342" s="88">
        <v>5</v>
      </c>
      <c r="C342" s="88" t="s">
        <v>372</v>
      </c>
      <c r="E342" s="125" t="e">
        <f>#REF!</f>
        <v>#REF!</v>
      </c>
      <c r="F342" s="92" t="e">
        <f>#REF!</f>
        <v>#REF!</v>
      </c>
      <c r="G342" s="92"/>
      <c r="I342" s="98" t="s">
        <v>10</v>
      </c>
    </row>
    <row r="343" spans="1:11" s="88" customFormat="1" x14ac:dyDescent="0.2">
      <c r="A343" s="88">
        <v>342</v>
      </c>
      <c r="B343" s="88">
        <v>5</v>
      </c>
      <c r="C343" s="88" t="s">
        <v>372</v>
      </c>
      <c r="E343" s="124" t="e">
        <f>#REF!</f>
        <v>#REF!</v>
      </c>
      <c r="F343" s="92" t="e">
        <f>#REF!</f>
        <v>#REF!</v>
      </c>
      <c r="G343" s="92"/>
      <c r="I343" s="98" t="s">
        <v>10</v>
      </c>
    </row>
    <row r="344" spans="1:11" s="88" customFormat="1" x14ac:dyDescent="0.2">
      <c r="A344" s="88">
        <v>343</v>
      </c>
      <c r="B344" s="88">
        <v>5</v>
      </c>
      <c r="C344" s="88" t="s">
        <v>372</v>
      </c>
      <c r="E344" s="125" t="e">
        <f>#REF!</f>
        <v>#REF!</v>
      </c>
      <c r="F344" s="92" t="e">
        <f>#REF!</f>
        <v>#REF!</v>
      </c>
      <c r="G344" s="92"/>
      <c r="I344" s="98" t="s">
        <v>10</v>
      </c>
    </row>
    <row r="345" spans="1:11" s="88" customFormat="1" x14ac:dyDescent="0.2">
      <c r="A345" s="88">
        <v>344</v>
      </c>
      <c r="B345" s="88">
        <v>5</v>
      </c>
      <c r="C345" s="88" t="s">
        <v>372</v>
      </c>
      <c r="E345" s="125" t="e">
        <f>#REF!</f>
        <v>#REF!</v>
      </c>
      <c r="F345" s="92" t="e">
        <f>#REF!</f>
        <v>#REF!</v>
      </c>
      <c r="G345" s="92"/>
      <c r="I345" s="98" t="s">
        <v>10</v>
      </c>
    </row>
    <row r="346" spans="1:11" s="88" customFormat="1" x14ac:dyDescent="0.2">
      <c r="A346" s="88">
        <v>345</v>
      </c>
      <c r="B346" s="88">
        <v>5</v>
      </c>
      <c r="C346" s="88" t="s">
        <v>372</v>
      </c>
      <c r="E346" s="127" t="e">
        <f>#REF!</f>
        <v>#REF!</v>
      </c>
      <c r="F346" s="92" t="e">
        <f>#REF!</f>
        <v>#REF!</v>
      </c>
      <c r="G346" s="92"/>
      <c r="I346" s="98" t="s">
        <v>10</v>
      </c>
    </row>
    <row r="347" spans="1:11" s="88" customFormat="1" x14ac:dyDescent="0.2">
      <c r="A347" s="88">
        <v>346</v>
      </c>
      <c r="B347" s="88">
        <v>5</v>
      </c>
      <c r="C347" s="88" t="s">
        <v>372</v>
      </c>
      <c r="E347" s="126" t="e">
        <f>#REF!</f>
        <v>#REF!</v>
      </c>
      <c r="F347" s="92" t="e">
        <f>#REF!</f>
        <v>#REF!</v>
      </c>
      <c r="G347" s="92"/>
      <c r="I347" s="98" t="s">
        <v>10</v>
      </c>
    </row>
    <row r="348" spans="1:11" s="88" customFormat="1" x14ac:dyDescent="0.2">
      <c r="A348" s="88">
        <v>347</v>
      </c>
      <c r="B348" s="88">
        <v>5</v>
      </c>
      <c r="C348" s="88" t="s">
        <v>372</v>
      </c>
      <c r="E348" s="125" t="e">
        <f>#REF!</f>
        <v>#REF!</v>
      </c>
      <c r="F348" s="92" t="e">
        <f>#REF!</f>
        <v>#REF!</v>
      </c>
      <c r="G348" s="92"/>
      <c r="I348" s="98" t="s">
        <v>10</v>
      </c>
    </row>
    <row r="349" spans="1:11" s="88" customFormat="1" x14ac:dyDescent="0.2">
      <c r="A349" s="88">
        <v>348</v>
      </c>
      <c r="B349" s="88">
        <v>5</v>
      </c>
      <c r="C349" s="88" t="s">
        <v>372</v>
      </c>
      <c r="E349" s="125" t="e">
        <f>#REF!</f>
        <v>#REF!</v>
      </c>
      <c r="F349" s="92" t="e">
        <f>#REF!</f>
        <v>#REF!</v>
      </c>
      <c r="G349" s="92"/>
      <c r="I349" s="98" t="s">
        <v>10</v>
      </c>
    </row>
    <row r="350" spans="1:11" s="88" customFormat="1" x14ac:dyDescent="0.2">
      <c r="A350" s="88">
        <v>349</v>
      </c>
      <c r="B350" s="88">
        <v>5</v>
      </c>
      <c r="C350" s="88" t="s">
        <v>372</v>
      </c>
      <c r="E350" s="125" t="e">
        <f>#REF!</f>
        <v>#REF!</v>
      </c>
      <c r="F350" s="92" t="e">
        <f>#REF!</f>
        <v>#REF!</v>
      </c>
      <c r="G350" s="92"/>
      <c r="I350" s="98" t="s">
        <v>10</v>
      </c>
    </row>
    <row r="351" spans="1:11" s="88" customFormat="1" x14ac:dyDescent="0.2">
      <c r="A351" s="88">
        <v>350</v>
      </c>
      <c r="B351" s="88">
        <v>5</v>
      </c>
      <c r="C351" s="88" t="s">
        <v>372</v>
      </c>
      <c r="E351" s="125" t="e">
        <f>#REF!</f>
        <v>#REF!</v>
      </c>
      <c r="F351" s="92" t="e">
        <f>#REF!</f>
        <v>#REF!</v>
      </c>
      <c r="G351" s="92" t="s">
        <v>538</v>
      </c>
      <c r="I351" s="98" t="s">
        <v>11</v>
      </c>
      <c r="J351" s="88" t="s">
        <v>557</v>
      </c>
      <c r="K351" s="88" t="e">
        <f>IF(E351="x",1,IF(E351="Yes",1,""))</f>
        <v>#REF!</v>
      </c>
    </row>
    <row r="352" spans="1:11" s="88" customFormat="1" x14ac:dyDescent="0.2">
      <c r="A352" s="88">
        <v>351</v>
      </c>
      <c r="B352" s="88">
        <v>5</v>
      </c>
      <c r="C352" s="88" t="s">
        <v>372</v>
      </c>
      <c r="E352" s="125" t="e">
        <f>#REF!</f>
        <v>#REF!</v>
      </c>
      <c r="F352" s="92" t="e">
        <f>#REF!</f>
        <v>#REF!</v>
      </c>
      <c r="G352" s="92" t="s">
        <v>538</v>
      </c>
      <c r="I352" s="98" t="s">
        <v>11</v>
      </c>
      <c r="J352" s="88" t="s">
        <v>557</v>
      </c>
      <c r="K352" s="88" t="e">
        <f>IF(E352="x",1,IF(E352="Yes",1,""))</f>
        <v>#REF!</v>
      </c>
    </row>
    <row r="353" spans="1:11" s="88" customFormat="1" x14ac:dyDescent="0.2">
      <c r="A353" s="88">
        <v>352</v>
      </c>
      <c r="B353" s="88">
        <v>5</v>
      </c>
      <c r="C353" s="88" t="s">
        <v>372</v>
      </c>
      <c r="E353" s="125" t="e">
        <f>#REF!</f>
        <v>#REF!</v>
      </c>
      <c r="F353" s="94" t="e">
        <f>#REF!</f>
        <v>#REF!</v>
      </c>
      <c r="G353" s="94" t="s">
        <v>538</v>
      </c>
      <c r="I353" s="98" t="s">
        <v>439</v>
      </c>
      <c r="J353" s="88" t="s">
        <v>557</v>
      </c>
    </row>
    <row r="354" spans="1:11" s="88" customFormat="1" x14ac:dyDescent="0.2">
      <c r="A354" s="88">
        <v>353</v>
      </c>
      <c r="B354" s="88">
        <v>5</v>
      </c>
      <c r="C354" s="88" t="s">
        <v>372</v>
      </c>
      <c r="E354" s="125" t="e">
        <f>#REF!</f>
        <v>#REF!</v>
      </c>
      <c r="F354" s="92" t="e">
        <f>#REF!</f>
        <v>#REF!</v>
      </c>
      <c r="G354" s="92" t="s">
        <v>435</v>
      </c>
      <c r="I354" s="90" t="s">
        <v>11</v>
      </c>
      <c r="J354" s="88" t="s">
        <v>557</v>
      </c>
      <c r="K354" s="88" t="e">
        <f>IF(E354=0,"",E354)</f>
        <v>#REF!</v>
      </c>
    </row>
    <row r="355" spans="1:11" s="88" customFormat="1" x14ac:dyDescent="0.2">
      <c r="A355" s="88">
        <v>354</v>
      </c>
      <c r="B355" s="88">
        <v>5</v>
      </c>
      <c r="C355" s="88" t="s">
        <v>372</v>
      </c>
      <c r="E355" s="125" t="e">
        <f>#REF!</f>
        <v>#REF!</v>
      </c>
      <c r="F355" s="92" t="e">
        <f>#REF!</f>
        <v>#REF!</v>
      </c>
      <c r="G355" s="92" t="s">
        <v>538</v>
      </c>
      <c r="I355" s="90" t="s">
        <v>11</v>
      </c>
      <c r="J355" s="88" t="s">
        <v>557</v>
      </c>
      <c r="K355" s="88" t="e">
        <f>IF(E355="x",1,IF(E355="Yes",1,""))</f>
        <v>#REF!</v>
      </c>
    </row>
    <row r="356" spans="1:11" s="88" customFormat="1" x14ac:dyDescent="0.2">
      <c r="A356" s="88">
        <v>355</v>
      </c>
      <c r="B356" s="88">
        <v>5</v>
      </c>
      <c r="C356" s="88" t="s">
        <v>372</v>
      </c>
      <c r="E356" s="125" t="e">
        <f>#REF!</f>
        <v>#REF!</v>
      </c>
      <c r="F356" s="95" t="e">
        <f>#REF!</f>
        <v>#REF!</v>
      </c>
      <c r="G356" s="95"/>
      <c r="I356" s="98" t="s">
        <v>10</v>
      </c>
    </row>
    <row r="357" spans="1:11" s="88" customFormat="1" x14ac:dyDescent="0.2">
      <c r="A357" s="88">
        <v>356</v>
      </c>
      <c r="B357" s="88">
        <v>5</v>
      </c>
      <c r="C357" s="88" t="s">
        <v>372</v>
      </c>
      <c r="E357" s="125" t="e">
        <f>#REF!</f>
        <v>#REF!</v>
      </c>
      <c r="F357" s="92" t="e">
        <f>#REF!</f>
        <v>#REF!</v>
      </c>
      <c r="G357" s="92"/>
      <c r="I357" s="98" t="s">
        <v>10</v>
      </c>
    </row>
    <row r="358" spans="1:11" s="88" customFormat="1" x14ac:dyDescent="0.2">
      <c r="A358" s="88">
        <v>357</v>
      </c>
      <c r="B358" s="88">
        <v>5</v>
      </c>
      <c r="C358" s="88" t="s">
        <v>372</v>
      </c>
      <c r="E358" s="125" t="e">
        <f>#REF!</f>
        <v>#REF!</v>
      </c>
      <c r="F358" s="102" t="e">
        <f>#REF!</f>
        <v>#REF!</v>
      </c>
      <c r="G358" s="102" t="s">
        <v>542</v>
      </c>
      <c r="I358" s="90" t="s">
        <v>11</v>
      </c>
      <c r="J358" s="88" t="s">
        <v>557</v>
      </c>
      <c r="K358" s="88" t="e">
        <f>IF(E358=0,"",E358)</f>
        <v>#REF!</v>
      </c>
    </row>
    <row r="359" spans="1:11" s="88" customFormat="1" x14ac:dyDescent="0.2">
      <c r="A359" s="88">
        <v>358</v>
      </c>
      <c r="B359" s="88">
        <v>5</v>
      </c>
      <c r="C359" s="88" t="s">
        <v>372</v>
      </c>
      <c r="E359" s="130" t="e">
        <f>#REF!</f>
        <v>#REF!</v>
      </c>
      <c r="F359" s="94" t="e">
        <f>#REF!</f>
        <v>#REF!</v>
      </c>
      <c r="G359" s="94"/>
      <c r="I359" s="98" t="s">
        <v>10</v>
      </c>
    </row>
    <row r="360" spans="1:11" s="88" customFormat="1" x14ac:dyDescent="0.2">
      <c r="A360" s="88">
        <v>359</v>
      </c>
      <c r="B360" s="88">
        <v>5</v>
      </c>
      <c r="C360" s="88" t="s">
        <v>372</v>
      </c>
      <c r="E360" s="125" t="e">
        <f>#REF!</f>
        <v>#REF!</v>
      </c>
      <c r="F360" s="94" t="e">
        <f>#REF!</f>
        <v>#REF!</v>
      </c>
      <c r="G360" s="94" t="s">
        <v>542</v>
      </c>
      <c r="I360" s="90" t="s">
        <v>11</v>
      </c>
      <c r="J360" s="88" t="s">
        <v>557</v>
      </c>
      <c r="K360" s="88" t="e">
        <f>IF(E360=0,"",E360)</f>
        <v>#REF!</v>
      </c>
    </row>
    <row r="361" spans="1:11" s="88" customFormat="1" x14ac:dyDescent="0.2">
      <c r="A361" s="88">
        <v>360</v>
      </c>
      <c r="B361" s="88">
        <v>5</v>
      </c>
      <c r="C361" s="88" t="s">
        <v>372</v>
      </c>
      <c r="E361" s="125" t="e">
        <f>#REF!</f>
        <v>#REF!</v>
      </c>
      <c r="F361" s="92" t="e">
        <f>#REF!</f>
        <v>#REF!</v>
      </c>
      <c r="G361" s="92"/>
      <c r="I361" s="98" t="s">
        <v>10</v>
      </c>
    </row>
    <row r="362" spans="1:11" s="88" customFormat="1" x14ac:dyDescent="0.2">
      <c r="A362" s="88">
        <v>361</v>
      </c>
      <c r="B362" s="88">
        <v>5</v>
      </c>
      <c r="C362" s="88" t="s">
        <v>372</v>
      </c>
      <c r="E362" s="125" t="e">
        <f>#REF!</f>
        <v>#REF!</v>
      </c>
      <c r="F362" s="102" t="e">
        <f>#REF!</f>
        <v>#REF!</v>
      </c>
      <c r="G362" s="102"/>
      <c r="I362" s="98" t="s">
        <v>10</v>
      </c>
    </row>
    <row r="363" spans="1:11" s="88" customFormat="1" x14ac:dyDescent="0.2">
      <c r="A363" s="88">
        <v>362</v>
      </c>
      <c r="B363" s="88">
        <v>5</v>
      </c>
      <c r="C363" s="88" t="s">
        <v>372</v>
      </c>
      <c r="E363" s="125" t="e">
        <f>#REF!</f>
        <v>#REF!</v>
      </c>
      <c r="F363" s="92" t="e">
        <f>#REF!</f>
        <v>#REF!</v>
      </c>
      <c r="G363" s="92"/>
      <c r="I363" s="98" t="s">
        <v>10</v>
      </c>
    </row>
    <row r="364" spans="1:11" s="88" customFormat="1" x14ac:dyDescent="0.2">
      <c r="A364" s="88">
        <v>363</v>
      </c>
      <c r="B364" s="88">
        <v>5</v>
      </c>
      <c r="C364" s="88" t="s">
        <v>372</v>
      </c>
      <c r="E364" s="125" t="e">
        <f>#REF!</f>
        <v>#REF!</v>
      </c>
      <c r="F364" s="92" t="e">
        <f>#REF!</f>
        <v>#REF!</v>
      </c>
      <c r="G364" s="94" t="s">
        <v>538</v>
      </c>
      <c r="I364" s="96" t="s">
        <v>11</v>
      </c>
      <c r="J364" s="88" t="s">
        <v>578</v>
      </c>
    </row>
    <row r="365" spans="1:11" s="88" customFormat="1" x14ac:dyDescent="0.2">
      <c r="A365" s="88">
        <v>364</v>
      </c>
      <c r="B365" s="88">
        <v>5</v>
      </c>
      <c r="C365" s="88" t="s">
        <v>372</v>
      </c>
      <c r="E365" s="125" t="e">
        <f>#REF!</f>
        <v>#REF!</v>
      </c>
      <c r="F365" s="102" t="e">
        <f>#REF!</f>
        <v>#REF!</v>
      </c>
      <c r="G365" s="102"/>
      <c r="I365" s="98" t="s">
        <v>10</v>
      </c>
    </row>
    <row r="366" spans="1:11" s="88" customFormat="1" x14ac:dyDescent="0.2">
      <c r="A366" s="88">
        <v>365</v>
      </c>
      <c r="B366" s="88">
        <v>5</v>
      </c>
      <c r="C366" s="88" t="s">
        <v>372</v>
      </c>
      <c r="E366" s="130" t="e">
        <f>#REF!</f>
        <v>#REF!</v>
      </c>
      <c r="F366" s="102" t="e">
        <f>#REF!</f>
        <v>#REF!</v>
      </c>
      <c r="G366" s="102"/>
      <c r="I366" s="98" t="s">
        <v>10</v>
      </c>
    </row>
    <row r="367" spans="1:11" s="88" customFormat="1" x14ac:dyDescent="0.2">
      <c r="A367" s="88">
        <v>366</v>
      </c>
      <c r="B367" s="88">
        <v>5</v>
      </c>
      <c r="C367" s="88" t="s">
        <v>372</v>
      </c>
      <c r="E367" s="125" t="e">
        <f>#REF!</f>
        <v>#REF!</v>
      </c>
      <c r="F367" s="95" t="e">
        <f>#REF!</f>
        <v>#REF!</v>
      </c>
      <c r="G367" s="95"/>
      <c r="I367" s="98" t="s">
        <v>10</v>
      </c>
    </row>
    <row r="368" spans="1:11" s="88" customFormat="1" x14ac:dyDescent="0.2">
      <c r="A368" s="88">
        <v>367</v>
      </c>
      <c r="B368" s="88">
        <v>5</v>
      </c>
      <c r="C368" s="88" t="s">
        <v>372</v>
      </c>
      <c r="E368" s="130" t="e">
        <f>#REF!</f>
        <v>#REF!</v>
      </c>
      <c r="F368" s="102" t="e">
        <f>#REF!</f>
        <v>#REF!</v>
      </c>
      <c r="G368" s="102"/>
      <c r="I368" s="98" t="s">
        <v>10</v>
      </c>
    </row>
    <row r="369" spans="2:11" s="88" customFormat="1" x14ac:dyDescent="0.2">
      <c r="B369" s="88">
        <v>6</v>
      </c>
      <c r="C369" s="88" t="s">
        <v>374</v>
      </c>
      <c r="E369" s="125">
        <f>'3'!C8</f>
        <v>0</v>
      </c>
      <c r="F369" s="92" t="str">
        <f>'3'!D8</f>
        <v xml:space="preserve"> At least 20% of the rental units in this development will be rent restricted and occupied by individuals whose income is</v>
      </c>
      <c r="G369" s="92" t="s">
        <v>538</v>
      </c>
      <c r="I369" s="90" t="s">
        <v>11</v>
      </c>
      <c r="J369" s="88" t="s">
        <v>561</v>
      </c>
      <c r="K369" s="88" t="str">
        <f>IF(E369="x",1,IF(E369="Yes",1,""))</f>
        <v/>
      </c>
    </row>
    <row r="370" spans="2:11" s="88" customFormat="1" x14ac:dyDescent="0.2">
      <c r="B370" s="88">
        <v>6</v>
      </c>
      <c r="C370" s="88" t="s">
        <v>374</v>
      </c>
      <c r="E370" s="125">
        <f>'3'!C11</f>
        <v>0</v>
      </c>
      <c r="F370" s="92" t="str">
        <f>'3'!D11</f>
        <v xml:space="preserve"> At least 40% of the rental units in this development will be rent restricted and occupied by individuals whose income is</v>
      </c>
      <c r="G370" s="92" t="s">
        <v>538</v>
      </c>
      <c r="I370" s="90" t="s">
        <v>11</v>
      </c>
      <c r="J370" s="88" t="s">
        <v>561</v>
      </c>
      <c r="K370" s="88" t="str">
        <f>IF(E370="x",1,IF(E370="Yes",1,""))</f>
        <v/>
      </c>
    </row>
    <row r="371" spans="2:11" s="88" customFormat="1" x14ac:dyDescent="0.2">
      <c r="B371" s="88">
        <v>6</v>
      </c>
      <c r="C371" s="88" t="s">
        <v>374</v>
      </c>
      <c r="E371" s="125">
        <f>'3'!C14</f>
        <v>0</v>
      </c>
      <c r="F371" s="92" t="str">
        <f>'3'!D14</f>
        <v xml:space="preserve"> Income averaging option as defined in Section 42(g)(1)(C) of the Internal Revenue Code.</v>
      </c>
      <c r="G371" s="92" t="s">
        <v>538</v>
      </c>
      <c r="I371" s="90" t="s">
        <v>439</v>
      </c>
      <c r="J371" s="88" t="s">
        <v>561</v>
      </c>
      <c r="K371" s="88" t="str">
        <f>IF(E371="x",1,IF(E371="Yes",1,""))</f>
        <v/>
      </c>
    </row>
    <row r="372" spans="2:11" s="88" customFormat="1" x14ac:dyDescent="0.2">
      <c r="B372" s="88">
        <v>6</v>
      </c>
      <c r="C372" s="88" t="s">
        <v>697</v>
      </c>
      <c r="D372" s="133">
        <v>1</v>
      </c>
      <c r="E372" s="134">
        <f>'3'!C28</f>
        <v>0</v>
      </c>
      <c r="F372" s="89" t="str">
        <f>'3'!C$27</f>
        <v>Type</v>
      </c>
      <c r="G372" s="89"/>
      <c r="I372" s="98" t="s">
        <v>10</v>
      </c>
    </row>
    <row r="373" spans="2:11" s="88" customFormat="1" x14ac:dyDescent="0.2">
      <c r="B373" s="88">
        <v>6</v>
      </c>
      <c r="C373" s="88" t="s">
        <v>697</v>
      </c>
      <c r="D373" s="133">
        <v>2</v>
      </c>
      <c r="E373" s="134">
        <f>'3'!C29</f>
        <v>0</v>
      </c>
      <c r="F373" s="89" t="str">
        <f>'3'!C$27</f>
        <v>Type</v>
      </c>
      <c r="G373" s="89"/>
      <c r="I373" s="98" t="s">
        <v>10</v>
      </c>
    </row>
    <row r="374" spans="2:11" s="88" customFormat="1" x14ac:dyDescent="0.2">
      <c r="B374" s="88">
        <v>6</v>
      </c>
      <c r="C374" s="88" t="s">
        <v>697</v>
      </c>
      <c r="D374" s="133">
        <v>3</v>
      </c>
      <c r="E374" s="134">
        <f>'3'!C30</f>
        <v>0</v>
      </c>
      <c r="F374" s="89" t="str">
        <f>'3'!C$27</f>
        <v>Type</v>
      </c>
      <c r="G374" s="89"/>
      <c r="I374" s="98" t="s">
        <v>10</v>
      </c>
    </row>
    <row r="375" spans="2:11" s="88" customFormat="1" x14ac:dyDescent="0.2">
      <c r="B375" s="88">
        <v>6</v>
      </c>
      <c r="C375" s="88" t="s">
        <v>697</v>
      </c>
      <c r="D375" s="133">
        <v>4</v>
      </c>
      <c r="E375" s="134">
        <f>'3'!C31</f>
        <v>0</v>
      </c>
      <c r="F375" s="89" t="str">
        <f>'3'!C$27</f>
        <v>Type</v>
      </c>
      <c r="G375" s="89"/>
      <c r="I375" s="98" t="s">
        <v>10</v>
      </c>
    </row>
    <row r="376" spans="2:11" s="88" customFormat="1" x14ac:dyDescent="0.2">
      <c r="B376" s="88">
        <v>6</v>
      </c>
      <c r="C376" s="88" t="s">
        <v>697</v>
      </c>
      <c r="D376" s="133">
        <v>5</v>
      </c>
      <c r="E376" s="134">
        <f>'3'!C32</f>
        <v>0</v>
      </c>
      <c r="F376" s="89" t="str">
        <f>'3'!C$27</f>
        <v>Type</v>
      </c>
      <c r="G376" s="89"/>
      <c r="I376" s="98" t="s">
        <v>10</v>
      </c>
    </row>
    <row r="377" spans="2:11" s="88" customFormat="1" x14ac:dyDescent="0.2">
      <c r="B377" s="88">
        <v>6</v>
      </c>
      <c r="C377" s="88" t="s">
        <v>697</v>
      </c>
      <c r="D377" s="133">
        <v>6</v>
      </c>
      <c r="E377" s="134">
        <f>'3'!C33</f>
        <v>0</v>
      </c>
      <c r="F377" s="89" t="str">
        <f>'3'!C$27</f>
        <v>Type</v>
      </c>
      <c r="G377" s="89"/>
      <c r="I377" s="98" t="s">
        <v>10</v>
      </c>
    </row>
    <row r="378" spans="2:11" s="88" customFormat="1" x14ac:dyDescent="0.2">
      <c r="B378" s="88">
        <v>6</v>
      </c>
      <c r="C378" s="88" t="s">
        <v>697</v>
      </c>
      <c r="D378" s="133">
        <v>7</v>
      </c>
      <c r="E378" s="134">
        <f>'3'!C34</f>
        <v>0</v>
      </c>
      <c r="F378" s="89" t="str">
        <f>'3'!C$27</f>
        <v>Type</v>
      </c>
      <c r="G378" s="89"/>
      <c r="I378" s="98" t="s">
        <v>10</v>
      </c>
    </row>
    <row r="379" spans="2:11" s="88" customFormat="1" x14ac:dyDescent="0.2">
      <c r="B379" s="88">
        <v>6</v>
      </c>
      <c r="C379" s="88" t="s">
        <v>697</v>
      </c>
      <c r="D379" s="133">
        <v>8</v>
      </c>
      <c r="E379" s="134">
        <f>'3'!C35</f>
        <v>0</v>
      </c>
      <c r="F379" s="89" t="str">
        <f>'3'!C$27</f>
        <v>Type</v>
      </c>
      <c r="G379" s="89"/>
      <c r="I379" s="98" t="s">
        <v>10</v>
      </c>
    </row>
    <row r="380" spans="2:11" s="88" customFormat="1" x14ac:dyDescent="0.2">
      <c r="B380" s="88">
        <v>6</v>
      </c>
      <c r="C380" s="88" t="s">
        <v>697</v>
      </c>
      <c r="D380" s="133">
        <v>9</v>
      </c>
      <c r="E380" s="134">
        <f>'3'!C36</f>
        <v>0</v>
      </c>
      <c r="F380" s="89" t="str">
        <f>'3'!C$27</f>
        <v>Type</v>
      </c>
      <c r="G380" s="89"/>
      <c r="I380" s="98" t="s">
        <v>10</v>
      </c>
    </row>
    <row r="381" spans="2:11" s="88" customFormat="1" x14ac:dyDescent="0.2">
      <c r="B381" s="88">
        <v>6</v>
      </c>
      <c r="C381" s="88" t="s">
        <v>697</v>
      </c>
      <c r="D381" s="133">
        <v>10</v>
      </c>
      <c r="E381" s="134">
        <f>'3'!C37</f>
        <v>0</v>
      </c>
      <c r="F381" s="89" t="str">
        <f>'3'!C$27</f>
        <v>Type</v>
      </c>
      <c r="G381" s="89"/>
      <c r="I381" s="98" t="s">
        <v>10</v>
      </c>
    </row>
    <row r="382" spans="2:11" s="88" customFormat="1" x14ac:dyDescent="0.2">
      <c r="B382" s="88">
        <v>6</v>
      </c>
      <c r="C382" s="88" t="s">
        <v>697</v>
      </c>
      <c r="D382" s="133">
        <v>11</v>
      </c>
      <c r="E382" s="134">
        <f>'3'!C38</f>
        <v>0</v>
      </c>
      <c r="F382" s="89" t="str">
        <f>'3'!C$27</f>
        <v>Type</v>
      </c>
      <c r="G382" s="89"/>
      <c r="I382" s="98" t="s">
        <v>10</v>
      </c>
    </row>
    <row r="383" spans="2:11" s="88" customFormat="1" x14ac:dyDescent="0.2">
      <c r="B383" s="88">
        <v>6</v>
      </c>
      <c r="C383" s="88" t="s">
        <v>697</v>
      </c>
      <c r="D383" s="133">
        <v>12</v>
      </c>
      <c r="E383" s="134">
        <f>'3'!C39</f>
        <v>0</v>
      </c>
      <c r="F383" s="89" t="str">
        <f>'3'!C$27</f>
        <v>Type</v>
      </c>
      <c r="G383" s="89"/>
      <c r="I383" s="98" t="s">
        <v>10</v>
      </c>
    </row>
    <row r="384" spans="2:11" s="88" customFormat="1" x14ac:dyDescent="0.2">
      <c r="B384" s="88">
        <v>6</v>
      </c>
      <c r="C384" s="88" t="s">
        <v>697</v>
      </c>
      <c r="D384" s="133">
        <v>13</v>
      </c>
      <c r="E384" s="134">
        <f>'3'!C40</f>
        <v>0</v>
      </c>
      <c r="F384" s="89" t="str">
        <f>'3'!C$27</f>
        <v>Type</v>
      </c>
      <c r="G384" s="89"/>
      <c r="I384" s="98" t="s">
        <v>10</v>
      </c>
    </row>
    <row r="385" spans="2:10" s="88" customFormat="1" x14ac:dyDescent="0.2">
      <c r="B385" s="88">
        <v>6</v>
      </c>
      <c r="C385" s="88" t="s">
        <v>697</v>
      </c>
      <c r="D385" s="133">
        <v>14</v>
      </c>
      <c r="E385" s="134">
        <f>'3'!C41</f>
        <v>0</v>
      </c>
      <c r="F385" s="89" t="str">
        <f>'3'!C$27</f>
        <v>Type</v>
      </c>
      <c r="G385" s="89"/>
      <c r="I385" s="98" t="s">
        <v>10</v>
      </c>
    </row>
    <row r="386" spans="2:10" s="88" customFormat="1" x14ac:dyDescent="0.2">
      <c r="B386" s="88">
        <v>6</v>
      </c>
      <c r="C386" s="88" t="s">
        <v>697</v>
      </c>
      <c r="D386" s="133">
        <v>15</v>
      </c>
      <c r="E386" s="134">
        <f>'3'!C42</f>
        <v>0</v>
      </c>
      <c r="F386" s="89" t="str">
        <f>'3'!C$27</f>
        <v>Type</v>
      </c>
      <c r="G386" s="89"/>
      <c r="I386" s="98" t="s">
        <v>10</v>
      </c>
    </row>
    <row r="387" spans="2:10" s="88" customFormat="1" x14ac:dyDescent="0.2">
      <c r="B387" s="88">
        <v>6</v>
      </c>
      <c r="C387" s="88" t="s">
        <v>697</v>
      </c>
      <c r="D387" s="133">
        <v>16</v>
      </c>
      <c r="E387" s="134">
        <f>'3'!C43</f>
        <v>0</v>
      </c>
      <c r="F387" s="89" t="str">
        <f>'3'!C$27</f>
        <v>Type</v>
      </c>
      <c r="G387" s="89"/>
      <c r="I387" s="98" t="s">
        <v>10</v>
      </c>
    </row>
    <row r="388" spans="2:10" s="88" customFormat="1" x14ac:dyDescent="0.2">
      <c r="B388" s="88">
        <v>6</v>
      </c>
      <c r="C388" s="88" t="s">
        <v>697</v>
      </c>
      <c r="D388" s="133">
        <v>17</v>
      </c>
      <c r="E388" s="134">
        <f>'3'!C44</f>
        <v>0</v>
      </c>
      <c r="F388" s="89" t="str">
        <f>'3'!C$27</f>
        <v>Type</v>
      </c>
      <c r="G388" s="89"/>
      <c r="I388" s="98" t="s">
        <v>10</v>
      </c>
    </row>
    <row r="389" spans="2:10" s="88" customFormat="1" x14ac:dyDescent="0.2">
      <c r="B389" s="88">
        <v>6</v>
      </c>
      <c r="C389" s="88" t="s">
        <v>697</v>
      </c>
      <c r="D389" s="133">
        <v>18</v>
      </c>
      <c r="E389" s="134">
        <f>'3'!C45</f>
        <v>0</v>
      </c>
      <c r="F389" s="89" t="str">
        <f>'3'!C$27</f>
        <v>Type</v>
      </c>
      <c r="G389" s="89"/>
      <c r="I389" s="98" t="s">
        <v>10</v>
      </c>
    </row>
    <row r="390" spans="2:10" s="88" customFormat="1" x14ac:dyDescent="0.2">
      <c r="B390" s="88">
        <v>6</v>
      </c>
      <c r="C390" s="88" t="s">
        <v>697</v>
      </c>
      <c r="D390" s="133">
        <v>19</v>
      </c>
      <c r="E390" s="134">
        <f>'3'!C46</f>
        <v>0</v>
      </c>
      <c r="F390" s="89" t="str">
        <f>'3'!C$27</f>
        <v>Type</v>
      </c>
      <c r="G390" s="89"/>
      <c r="I390" s="98" t="s">
        <v>10</v>
      </c>
    </row>
    <row r="391" spans="2:10" s="88" customFormat="1" x14ac:dyDescent="0.2">
      <c r="B391" s="88">
        <v>6</v>
      </c>
      <c r="C391" s="88" t="s">
        <v>697</v>
      </c>
      <c r="D391" s="133">
        <v>20</v>
      </c>
      <c r="E391" s="134">
        <f>'3'!C47</f>
        <v>0</v>
      </c>
      <c r="F391" s="89" t="str">
        <f>'3'!C$27</f>
        <v>Type</v>
      </c>
      <c r="G391" s="89"/>
      <c r="I391" s="98" t="s">
        <v>10</v>
      </c>
    </row>
    <row r="392" spans="2:10" s="88" customFormat="1" x14ac:dyDescent="0.2">
      <c r="B392" s="88">
        <v>6</v>
      </c>
      <c r="C392" s="88" t="s">
        <v>697</v>
      </c>
      <c r="D392" s="133">
        <v>1</v>
      </c>
      <c r="E392" s="134">
        <f>'3'!D28</f>
        <v>0</v>
      </c>
      <c r="F392" s="89" t="str">
        <f>'3'!D$27</f>
        <v>Unit Utility Type</v>
      </c>
      <c r="G392" s="89"/>
      <c r="I392" s="98" t="s">
        <v>10</v>
      </c>
      <c r="J392" s="88" t="s">
        <v>698</v>
      </c>
    </row>
    <row r="393" spans="2:10" s="88" customFormat="1" x14ac:dyDescent="0.2">
      <c r="B393" s="88">
        <v>6</v>
      </c>
      <c r="C393" s="88" t="s">
        <v>697</v>
      </c>
      <c r="D393" s="133">
        <v>2</v>
      </c>
      <c r="E393" s="134">
        <f>'3'!D29</f>
        <v>0</v>
      </c>
      <c r="F393" s="89" t="str">
        <f>'3'!D$27</f>
        <v>Unit Utility Type</v>
      </c>
      <c r="G393" s="89"/>
      <c r="I393" s="98" t="s">
        <v>10</v>
      </c>
      <c r="J393" s="88" t="s">
        <v>698</v>
      </c>
    </row>
    <row r="394" spans="2:10" s="88" customFormat="1" x14ac:dyDescent="0.2">
      <c r="B394" s="88">
        <v>6</v>
      </c>
      <c r="C394" s="88" t="s">
        <v>697</v>
      </c>
      <c r="D394" s="133">
        <v>3</v>
      </c>
      <c r="E394" s="134">
        <f>'3'!D30</f>
        <v>0</v>
      </c>
      <c r="F394" s="89" t="str">
        <f>'3'!D$27</f>
        <v>Unit Utility Type</v>
      </c>
      <c r="G394" s="89"/>
      <c r="I394" s="98" t="s">
        <v>10</v>
      </c>
      <c r="J394" s="88" t="s">
        <v>698</v>
      </c>
    </row>
    <row r="395" spans="2:10" s="88" customFormat="1" x14ac:dyDescent="0.2">
      <c r="B395" s="88">
        <v>6</v>
      </c>
      <c r="C395" s="88" t="s">
        <v>697</v>
      </c>
      <c r="D395" s="133">
        <v>4</v>
      </c>
      <c r="E395" s="134">
        <f>'3'!D31</f>
        <v>0</v>
      </c>
      <c r="F395" s="89" t="str">
        <f>'3'!D$27</f>
        <v>Unit Utility Type</v>
      </c>
      <c r="G395" s="89"/>
      <c r="I395" s="98" t="s">
        <v>10</v>
      </c>
      <c r="J395" s="88" t="s">
        <v>698</v>
      </c>
    </row>
    <row r="396" spans="2:10" s="88" customFormat="1" x14ac:dyDescent="0.2">
      <c r="B396" s="88">
        <v>6</v>
      </c>
      <c r="C396" s="88" t="s">
        <v>697</v>
      </c>
      <c r="D396" s="133">
        <v>5</v>
      </c>
      <c r="E396" s="134">
        <f>'3'!D32</f>
        <v>0</v>
      </c>
      <c r="F396" s="89" t="str">
        <f>'3'!D$27</f>
        <v>Unit Utility Type</v>
      </c>
      <c r="G396" s="89"/>
      <c r="I396" s="98" t="s">
        <v>10</v>
      </c>
      <c r="J396" s="88" t="s">
        <v>698</v>
      </c>
    </row>
    <row r="397" spans="2:10" s="88" customFormat="1" x14ac:dyDescent="0.2">
      <c r="B397" s="88">
        <v>6</v>
      </c>
      <c r="C397" s="88" t="s">
        <v>697</v>
      </c>
      <c r="D397" s="133">
        <v>6</v>
      </c>
      <c r="E397" s="134">
        <f>'3'!D33</f>
        <v>0</v>
      </c>
      <c r="F397" s="89" t="str">
        <f>'3'!D$27</f>
        <v>Unit Utility Type</v>
      </c>
      <c r="G397" s="89"/>
      <c r="I397" s="98" t="s">
        <v>10</v>
      </c>
      <c r="J397" s="88" t="s">
        <v>698</v>
      </c>
    </row>
    <row r="398" spans="2:10" s="88" customFormat="1" x14ac:dyDescent="0.2">
      <c r="B398" s="88">
        <v>6</v>
      </c>
      <c r="C398" s="88" t="s">
        <v>697</v>
      </c>
      <c r="D398" s="133">
        <v>7</v>
      </c>
      <c r="E398" s="134">
        <f>'3'!D34</f>
        <v>0</v>
      </c>
      <c r="F398" s="89" t="str">
        <f>'3'!D$27</f>
        <v>Unit Utility Type</v>
      </c>
      <c r="G398" s="89"/>
      <c r="I398" s="98" t="s">
        <v>10</v>
      </c>
      <c r="J398" s="88" t="s">
        <v>698</v>
      </c>
    </row>
    <row r="399" spans="2:10" s="88" customFormat="1" x14ac:dyDescent="0.2">
      <c r="B399" s="88">
        <v>6</v>
      </c>
      <c r="C399" s="88" t="s">
        <v>697</v>
      </c>
      <c r="D399" s="133">
        <v>8</v>
      </c>
      <c r="E399" s="134">
        <f>'3'!D35</f>
        <v>0</v>
      </c>
      <c r="F399" s="89" t="str">
        <f>'3'!D$27</f>
        <v>Unit Utility Type</v>
      </c>
      <c r="G399" s="89"/>
      <c r="I399" s="98" t="s">
        <v>10</v>
      </c>
      <c r="J399" s="88" t="s">
        <v>698</v>
      </c>
    </row>
    <row r="400" spans="2:10" s="88" customFormat="1" x14ac:dyDescent="0.2">
      <c r="B400" s="88">
        <v>6</v>
      </c>
      <c r="C400" s="88" t="s">
        <v>697</v>
      </c>
      <c r="D400" s="133">
        <v>9</v>
      </c>
      <c r="E400" s="134">
        <f>'3'!D36</f>
        <v>0</v>
      </c>
      <c r="F400" s="89" t="str">
        <f>'3'!D$27</f>
        <v>Unit Utility Type</v>
      </c>
      <c r="G400" s="89"/>
      <c r="I400" s="98" t="s">
        <v>10</v>
      </c>
      <c r="J400" s="88" t="s">
        <v>698</v>
      </c>
    </row>
    <row r="401" spans="2:11" s="88" customFormat="1" x14ac:dyDescent="0.2">
      <c r="B401" s="88">
        <v>6</v>
      </c>
      <c r="C401" s="88" t="s">
        <v>697</v>
      </c>
      <c r="D401" s="133">
        <v>10</v>
      </c>
      <c r="E401" s="134">
        <f>'3'!D37</f>
        <v>0</v>
      </c>
      <c r="F401" s="89" t="str">
        <f>'3'!D$27</f>
        <v>Unit Utility Type</v>
      </c>
      <c r="G401" s="89"/>
      <c r="I401" s="98" t="s">
        <v>10</v>
      </c>
      <c r="J401" s="88" t="s">
        <v>698</v>
      </c>
    </row>
    <row r="402" spans="2:11" s="88" customFormat="1" x14ac:dyDescent="0.2">
      <c r="B402" s="88">
        <v>6</v>
      </c>
      <c r="C402" s="88" t="s">
        <v>697</v>
      </c>
      <c r="D402" s="133">
        <v>11</v>
      </c>
      <c r="E402" s="134">
        <f>'3'!D38</f>
        <v>0</v>
      </c>
      <c r="F402" s="89" t="str">
        <f>'3'!D$27</f>
        <v>Unit Utility Type</v>
      </c>
      <c r="G402" s="89"/>
      <c r="I402" s="98" t="s">
        <v>10</v>
      </c>
      <c r="J402" s="88" t="s">
        <v>698</v>
      </c>
    </row>
    <row r="403" spans="2:11" s="88" customFormat="1" x14ac:dyDescent="0.2">
      <c r="B403" s="88">
        <v>6</v>
      </c>
      <c r="C403" s="88" t="s">
        <v>697</v>
      </c>
      <c r="D403" s="133">
        <v>12</v>
      </c>
      <c r="E403" s="134">
        <f>'3'!D39</f>
        <v>0</v>
      </c>
      <c r="F403" s="89" t="str">
        <f>'3'!D$27</f>
        <v>Unit Utility Type</v>
      </c>
      <c r="G403" s="89"/>
      <c r="I403" s="98" t="s">
        <v>10</v>
      </c>
      <c r="J403" s="88" t="s">
        <v>698</v>
      </c>
    </row>
    <row r="404" spans="2:11" s="88" customFormat="1" x14ac:dyDescent="0.2">
      <c r="B404" s="88">
        <v>6</v>
      </c>
      <c r="C404" s="88" t="s">
        <v>697</v>
      </c>
      <c r="D404" s="133">
        <v>13</v>
      </c>
      <c r="E404" s="134">
        <f>'3'!D40</f>
        <v>0</v>
      </c>
      <c r="F404" s="89" t="str">
        <f>'3'!D$27</f>
        <v>Unit Utility Type</v>
      </c>
      <c r="G404" s="89"/>
      <c r="I404" s="98" t="s">
        <v>10</v>
      </c>
      <c r="J404" s="88" t="s">
        <v>698</v>
      </c>
    </row>
    <row r="405" spans="2:11" s="88" customFormat="1" x14ac:dyDescent="0.2">
      <c r="B405" s="88">
        <v>6</v>
      </c>
      <c r="C405" s="88" t="s">
        <v>697</v>
      </c>
      <c r="D405" s="133">
        <v>14</v>
      </c>
      <c r="E405" s="134">
        <f>'3'!D41</f>
        <v>0</v>
      </c>
      <c r="F405" s="89" t="str">
        <f>'3'!D$27</f>
        <v>Unit Utility Type</v>
      </c>
      <c r="G405" s="89"/>
      <c r="I405" s="98" t="s">
        <v>10</v>
      </c>
      <c r="J405" s="88" t="s">
        <v>698</v>
      </c>
    </row>
    <row r="406" spans="2:11" s="88" customFormat="1" x14ac:dyDescent="0.2">
      <c r="B406" s="88">
        <v>6</v>
      </c>
      <c r="C406" s="88" t="s">
        <v>697</v>
      </c>
      <c r="D406" s="133">
        <v>15</v>
      </c>
      <c r="E406" s="134">
        <f>'3'!D42</f>
        <v>0</v>
      </c>
      <c r="F406" s="89" t="str">
        <f>'3'!D$27</f>
        <v>Unit Utility Type</v>
      </c>
      <c r="G406" s="89"/>
      <c r="I406" s="98" t="s">
        <v>10</v>
      </c>
      <c r="J406" s="88" t="s">
        <v>698</v>
      </c>
    </row>
    <row r="407" spans="2:11" s="88" customFormat="1" x14ac:dyDescent="0.2">
      <c r="B407" s="88">
        <v>6</v>
      </c>
      <c r="C407" s="88" t="s">
        <v>697</v>
      </c>
      <c r="D407" s="133">
        <v>16</v>
      </c>
      <c r="E407" s="134">
        <f>'3'!D43</f>
        <v>0</v>
      </c>
      <c r="F407" s="89" t="str">
        <f>'3'!D$27</f>
        <v>Unit Utility Type</v>
      </c>
      <c r="G407" s="89"/>
      <c r="I407" s="98" t="s">
        <v>10</v>
      </c>
      <c r="J407" s="88" t="s">
        <v>698</v>
      </c>
    </row>
    <row r="408" spans="2:11" s="88" customFormat="1" x14ac:dyDescent="0.2">
      <c r="B408" s="88">
        <v>6</v>
      </c>
      <c r="C408" s="88" t="s">
        <v>697</v>
      </c>
      <c r="D408" s="133">
        <v>17</v>
      </c>
      <c r="E408" s="134">
        <f>'3'!D44</f>
        <v>0</v>
      </c>
      <c r="F408" s="89" t="str">
        <f>'3'!D$27</f>
        <v>Unit Utility Type</v>
      </c>
      <c r="G408" s="89"/>
      <c r="I408" s="98" t="s">
        <v>10</v>
      </c>
      <c r="J408" s="88" t="s">
        <v>698</v>
      </c>
    </row>
    <row r="409" spans="2:11" s="88" customFormat="1" x14ac:dyDescent="0.2">
      <c r="B409" s="88">
        <v>6</v>
      </c>
      <c r="C409" s="88" t="s">
        <v>697</v>
      </c>
      <c r="D409" s="133">
        <v>18</v>
      </c>
      <c r="E409" s="134">
        <f>'3'!D45</f>
        <v>0</v>
      </c>
      <c r="F409" s="89" t="str">
        <f>'3'!D$27</f>
        <v>Unit Utility Type</v>
      </c>
      <c r="G409" s="89"/>
      <c r="I409" s="98" t="s">
        <v>10</v>
      </c>
      <c r="J409" s="88" t="s">
        <v>698</v>
      </c>
    </row>
    <row r="410" spans="2:11" s="88" customFormat="1" x14ac:dyDescent="0.2">
      <c r="B410" s="88">
        <v>6</v>
      </c>
      <c r="C410" s="88" t="s">
        <v>697</v>
      </c>
      <c r="D410" s="133">
        <v>19</v>
      </c>
      <c r="E410" s="134">
        <f>'3'!D46</f>
        <v>0</v>
      </c>
      <c r="F410" s="89" t="str">
        <f>'3'!D$27</f>
        <v>Unit Utility Type</v>
      </c>
      <c r="G410" s="89"/>
      <c r="I410" s="98" t="s">
        <v>10</v>
      </c>
      <c r="J410" s="88" t="s">
        <v>698</v>
      </c>
    </row>
    <row r="411" spans="2:11" s="88" customFormat="1" x14ac:dyDescent="0.2">
      <c r="B411" s="88">
        <v>6</v>
      </c>
      <c r="C411" s="88" t="s">
        <v>697</v>
      </c>
      <c r="D411" s="133">
        <v>20</v>
      </c>
      <c r="E411" s="134">
        <f>'3'!D47</f>
        <v>0</v>
      </c>
      <c r="F411" s="89" t="str">
        <f>'3'!D$27</f>
        <v>Unit Utility Type</v>
      </c>
      <c r="G411" s="89"/>
      <c r="I411" s="98" t="s">
        <v>10</v>
      </c>
      <c r="J411" s="88" t="s">
        <v>698</v>
      </c>
    </row>
    <row r="412" spans="2:11" s="88" customFormat="1" x14ac:dyDescent="0.2">
      <c r="B412" s="88">
        <v>6</v>
      </c>
      <c r="C412" s="88" t="s">
        <v>697</v>
      </c>
      <c r="D412" s="133">
        <v>1</v>
      </c>
      <c r="E412" s="134">
        <f>'3'!E28</f>
        <v>0</v>
      </c>
      <c r="F412" s="89" t="str">
        <f>'3'!E$27</f>
        <v># of Units</v>
      </c>
      <c r="G412" s="114" t="s">
        <v>542</v>
      </c>
      <c r="I412" s="90" t="s">
        <v>11</v>
      </c>
      <c r="J412" s="88" t="s">
        <v>436</v>
      </c>
      <c r="K412" s="88" t="str">
        <f t="shared" ref="K412:K481" si="3">IF(E412=0,"",E412)</f>
        <v/>
      </c>
    </row>
    <row r="413" spans="2:11" s="88" customFormat="1" x14ac:dyDescent="0.2">
      <c r="B413" s="88">
        <v>6</v>
      </c>
      <c r="C413" s="88" t="s">
        <v>697</v>
      </c>
      <c r="D413" s="133">
        <v>2</v>
      </c>
      <c r="E413" s="134">
        <f>'3'!E29</f>
        <v>0</v>
      </c>
      <c r="F413" s="89" t="str">
        <f>'3'!E$27</f>
        <v># of Units</v>
      </c>
      <c r="G413" s="114" t="s">
        <v>542</v>
      </c>
      <c r="I413" s="90" t="s">
        <v>11</v>
      </c>
      <c r="J413" s="88" t="s">
        <v>436</v>
      </c>
      <c r="K413" s="88" t="str">
        <f t="shared" si="3"/>
        <v/>
      </c>
    </row>
    <row r="414" spans="2:11" s="88" customFormat="1" x14ac:dyDescent="0.2">
      <c r="B414" s="88">
        <v>6</v>
      </c>
      <c r="C414" s="88" t="s">
        <v>697</v>
      </c>
      <c r="D414" s="133">
        <v>3</v>
      </c>
      <c r="E414" s="134">
        <f>'3'!E30</f>
        <v>0</v>
      </c>
      <c r="F414" s="89" t="str">
        <f>'3'!E$27</f>
        <v># of Units</v>
      </c>
      <c r="G414" s="114" t="s">
        <v>542</v>
      </c>
      <c r="I414" s="90" t="s">
        <v>11</v>
      </c>
      <c r="J414" s="88" t="s">
        <v>436</v>
      </c>
      <c r="K414" s="88" t="str">
        <f t="shared" si="3"/>
        <v/>
      </c>
    </row>
    <row r="415" spans="2:11" s="88" customFormat="1" x14ac:dyDescent="0.2">
      <c r="B415" s="88">
        <v>6</v>
      </c>
      <c r="C415" s="88" t="s">
        <v>697</v>
      </c>
      <c r="D415" s="133">
        <v>4</v>
      </c>
      <c r="E415" s="134">
        <f>'3'!E31</f>
        <v>0</v>
      </c>
      <c r="F415" s="89" t="str">
        <f>'3'!E$27</f>
        <v># of Units</v>
      </c>
      <c r="G415" s="114" t="s">
        <v>542</v>
      </c>
      <c r="I415" s="90" t="s">
        <v>11</v>
      </c>
      <c r="J415" s="88" t="s">
        <v>436</v>
      </c>
      <c r="K415" s="88" t="str">
        <f t="shared" si="3"/>
        <v/>
      </c>
    </row>
    <row r="416" spans="2:11" s="88" customFormat="1" x14ac:dyDescent="0.2">
      <c r="B416" s="88">
        <v>6</v>
      </c>
      <c r="C416" s="88" t="s">
        <v>697</v>
      </c>
      <c r="D416" s="133">
        <v>5</v>
      </c>
      <c r="E416" s="134">
        <f>'3'!E32</f>
        <v>0</v>
      </c>
      <c r="F416" s="89" t="str">
        <f>'3'!E$27</f>
        <v># of Units</v>
      </c>
      <c r="G416" s="114" t="s">
        <v>542</v>
      </c>
      <c r="I416" s="90" t="s">
        <v>11</v>
      </c>
      <c r="J416" s="88" t="s">
        <v>436</v>
      </c>
      <c r="K416" s="88" t="str">
        <f t="shared" si="3"/>
        <v/>
      </c>
    </row>
    <row r="417" spans="2:11" s="88" customFormat="1" x14ac:dyDescent="0.2">
      <c r="B417" s="88">
        <v>6</v>
      </c>
      <c r="C417" s="88" t="s">
        <v>697</v>
      </c>
      <c r="D417" s="133">
        <v>6</v>
      </c>
      <c r="E417" s="134">
        <f>'3'!E33</f>
        <v>0</v>
      </c>
      <c r="F417" s="89" t="str">
        <f>'3'!E$27</f>
        <v># of Units</v>
      </c>
      <c r="G417" s="114" t="s">
        <v>542</v>
      </c>
      <c r="I417" s="90" t="s">
        <v>11</v>
      </c>
      <c r="J417" s="88" t="s">
        <v>436</v>
      </c>
      <c r="K417" s="88" t="str">
        <f t="shared" si="3"/>
        <v/>
      </c>
    </row>
    <row r="418" spans="2:11" s="88" customFormat="1" x14ac:dyDescent="0.2">
      <c r="B418" s="88">
        <v>6</v>
      </c>
      <c r="C418" s="88" t="s">
        <v>697</v>
      </c>
      <c r="D418" s="133">
        <v>7</v>
      </c>
      <c r="E418" s="134">
        <f>'3'!E34</f>
        <v>0</v>
      </c>
      <c r="F418" s="89" t="str">
        <f>'3'!E$27</f>
        <v># of Units</v>
      </c>
      <c r="G418" s="114" t="s">
        <v>542</v>
      </c>
      <c r="I418" s="90" t="s">
        <v>11</v>
      </c>
      <c r="J418" s="88" t="s">
        <v>436</v>
      </c>
      <c r="K418" s="88" t="str">
        <f t="shared" si="3"/>
        <v/>
      </c>
    </row>
    <row r="419" spans="2:11" s="88" customFormat="1" x14ac:dyDescent="0.2">
      <c r="B419" s="88">
        <v>6</v>
      </c>
      <c r="C419" s="88" t="s">
        <v>697</v>
      </c>
      <c r="D419" s="133">
        <v>8</v>
      </c>
      <c r="E419" s="134">
        <f>'3'!E35</f>
        <v>0</v>
      </c>
      <c r="F419" s="89" t="str">
        <f>'3'!E$27</f>
        <v># of Units</v>
      </c>
      <c r="G419" s="114" t="s">
        <v>542</v>
      </c>
      <c r="I419" s="90" t="s">
        <v>11</v>
      </c>
      <c r="J419" s="88" t="s">
        <v>436</v>
      </c>
      <c r="K419" s="88" t="str">
        <f t="shared" si="3"/>
        <v/>
      </c>
    </row>
    <row r="420" spans="2:11" s="88" customFormat="1" x14ac:dyDescent="0.2">
      <c r="B420" s="88">
        <v>6</v>
      </c>
      <c r="C420" s="88" t="s">
        <v>697</v>
      </c>
      <c r="D420" s="133">
        <v>9</v>
      </c>
      <c r="E420" s="134">
        <f>'3'!E36</f>
        <v>0</v>
      </c>
      <c r="F420" s="89" t="str">
        <f>'3'!E$27</f>
        <v># of Units</v>
      </c>
      <c r="G420" s="114" t="s">
        <v>542</v>
      </c>
      <c r="I420" s="90" t="s">
        <v>11</v>
      </c>
      <c r="J420" s="88" t="s">
        <v>436</v>
      </c>
      <c r="K420" s="88" t="str">
        <f t="shared" si="3"/>
        <v/>
      </c>
    </row>
    <row r="421" spans="2:11" s="88" customFormat="1" x14ac:dyDescent="0.2">
      <c r="B421" s="88">
        <v>6</v>
      </c>
      <c r="C421" s="88" t="s">
        <v>697</v>
      </c>
      <c r="D421" s="133">
        <v>10</v>
      </c>
      <c r="E421" s="134">
        <f>'3'!E37</f>
        <v>0</v>
      </c>
      <c r="F421" s="89" t="str">
        <f>'3'!E$27</f>
        <v># of Units</v>
      </c>
      <c r="G421" s="114" t="s">
        <v>542</v>
      </c>
      <c r="I421" s="90" t="s">
        <v>11</v>
      </c>
      <c r="J421" s="88" t="s">
        <v>436</v>
      </c>
      <c r="K421" s="88" t="str">
        <f t="shared" si="3"/>
        <v/>
      </c>
    </row>
    <row r="422" spans="2:11" s="88" customFormat="1" x14ac:dyDescent="0.2">
      <c r="B422" s="88">
        <v>6</v>
      </c>
      <c r="C422" s="88" t="s">
        <v>697</v>
      </c>
      <c r="D422" s="133">
        <v>11</v>
      </c>
      <c r="E422" s="134">
        <f>'3'!E38</f>
        <v>0</v>
      </c>
      <c r="F422" s="89" t="str">
        <f>'3'!E$27</f>
        <v># of Units</v>
      </c>
      <c r="G422" s="114" t="s">
        <v>542</v>
      </c>
      <c r="I422" s="98" t="s">
        <v>10</v>
      </c>
      <c r="J422" s="88" t="s">
        <v>436</v>
      </c>
      <c r="K422" s="88" t="str">
        <f t="shared" si="3"/>
        <v/>
      </c>
    </row>
    <row r="423" spans="2:11" s="88" customFormat="1" x14ac:dyDescent="0.2">
      <c r="B423" s="88">
        <v>6</v>
      </c>
      <c r="C423" s="88" t="s">
        <v>697</v>
      </c>
      <c r="D423" s="133">
        <v>12</v>
      </c>
      <c r="E423" s="134">
        <f>'3'!E39</f>
        <v>0</v>
      </c>
      <c r="F423" s="89" t="str">
        <f>'3'!E$27</f>
        <v># of Units</v>
      </c>
      <c r="G423" s="114" t="s">
        <v>542</v>
      </c>
      <c r="I423" s="98" t="s">
        <v>10</v>
      </c>
      <c r="J423" s="88" t="s">
        <v>436</v>
      </c>
      <c r="K423" s="88" t="str">
        <f t="shared" si="3"/>
        <v/>
      </c>
    </row>
    <row r="424" spans="2:11" s="88" customFormat="1" x14ac:dyDescent="0.2">
      <c r="B424" s="88">
        <v>6</v>
      </c>
      <c r="C424" s="88" t="s">
        <v>697</v>
      </c>
      <c r="D424" s="133">
        <v>13</v>
      </c>
      <c r="E424" s="134">
        <f>'3'!E40</f>
        <v>0</v>
      </c>
      <c r="F424" s="89" t="str">
        <f>'3'!E$27</f>
        <v># of Units</v>
      </c>
      <c r="G424" s="114" t="s">
        <v>542</v>
      </c>
      <c r="I424" s="98" t="s">
        <v>10</v>
      </c>
      <c r="J424" s="88" t="s">
        <v>436</v>
      </c>
      <c r="K424" s="88" t="str">
        <f t="shared" si="3"/>
        <v/>
      </c>
    </row>
    <row r="425" spans="2:11" s="88" customFormat="1" x14ac:dyDescent="0.2">
      <c r="B425" s="88">
        <v>6</v>
      </c>
      <c r="C425" s="88" t="s">
        <v>697</v>
      </c>
      <c r="D425" s="133">
        <v>14</v>
      </c>
      <c r="E425" s="134">
        <f>'3'!E41</f>
        <v>0</v>
      </c>
      <c r="F425" s="89" t="str">
        <f>'3'!E$27</f>
        <v># of Units</v>
      </c>
      <c r="G425" s="114" t="s">
        <v>542</v>
      </c>
      <c r="I425" s="98" t="s">
        <v>10</v>
      </c>
      <c r="J425" s="88" t="s">
        <v>436</v>
      </c>
      <c r="K425" s="88" t="str">
        <f t="shared" si="3"/>
        <v/>
      </c>
    </row>
    <row r="426" spans="2:11" s="88" customFormat="1" x14ac:dyDescent="0.2">
      <c r="B426" s="88">
        <v>6</v>
      </c>
      <c r="C426" s="88" t="s">
        <v>697</v>
      </c>
      <c r="D426" s="133">
        <v>15</v>
      </c>
      <c r="E426" s="134">
        <f>'3'!E42</f>
        <v>0</v>
      </c>
      <c r="F426" s="89" t="str">
        <f>'3'!E$27</f>
        <v># of Units</v>
      </c>
      <c r="G426" s="114" t="s">
        <v>542</v>
      </c>
      <c r="I426" s="98" t="s">
        <v>10</v>
      </c>
      <c r="J426" s="88" t="s">
        <v>436</v>
      </c>
      <c r="K426" s="88" t="str">
        <f t="shared" si="3"/>
        <v/>
      </c>
    </row>
    <row r="427" spans="2:11" s="88" customFormat="1" x14ac:dyDescent="0.2">
      <c r="B427" s="88">
        <v>6</v>
      </c>
      <c r="C427" s="88" t="s">
        <v>697</v>
      </c>
      <c r="D427" s="133">
        <v>16</v>
      </c>
      <c r="E427" s="134">
        <f>'3'!E43</f>
        <v>0</v>
      </c>
      <c r="F427" s="89" t="str">
        <f>'3'!E$27</f>
        <v># of Units</v>
      </c>
      <c r="G427" s="114" t="s">
        <v>542</v>
      </c>
      <c r="I427" s="98" t="s">
        <v>10</v>
      </c>
      <c r="J427" s="88" t="s">
        <v>436</v>
      </c>
      <c r="K427" s="88" t="str">
        <f t="shared" si="3"/>
        <v/>
      </c>
    </row>
    <row r="428" spans="2:11" s="88" customFormat="1" x14ac:dyDescent="0.2">
      <c r="B428" s="88">
        <v>6</v>
      </c>
      <c r="C428" s="88" t="s">
        <v>697</v>
      </c>
      <c r="D428" s="133">
        <v>17</v>
      </c>
      <c r="E428" s="134">
        <f>'3'!E44</f>
        <v>0</v>
      </c>
      <c r="F428" s="89" t="str">
        <f>'3'!E$27</f>
        <v># of Units</v>
      </c>
      <c r="G428" s="114" t="s">
        <v>542</v>
      </c>
      <c r="I428" s="98" t="s">
        <v>10</v>
      </c>
      <c r="J428" s="88" t="s">
        <v>436</v>
      </c>
      <c r="K428" s="88" t="str">
        <f t="shared" si="3"/>
        <v/>
      </c>
    </row>
    <row r="429" spans="2:11" s="88" customFormat="1" x14ac:dyDescent="0.2">
      <c r="B429" s="88">
        <v>6</v>
      </c>
      <c r="C429" s="88" t="s">
        <v>697</v>
      </c>
      <c r="D429" s="133">
        <v>18</v>
      </c>
      <c r="E429" s="134">
        <f>'3'!E45</f>
        <v>0</v>
      </c>
      <c r="F429" s="89" t="str">
        <f>'3'!E$27</f>
        <v># of Units</v>
      </c>
      <c r="G429" s="114" t="s">
        <v>542</v>
      </c>
      <c r="I429" s="98" t="s">
        <v>10</v>
      </c>
      <c r="J429" s="88" t="s">
        <v>436</v>
      </c>
      <c r="K429" s="88" t="str">
        <f t="shared" si="3"/>
        <v/>
      </c>
    </row>
    <row r="430" spans="2:11" s="88" customFormat="1" x14ac:dyDescent="0.2">
      <c r="B430" s="88">
        <v>6</v>
      </c>
      <c r="C430" s="88" t="s">
        <v>697</v>
      </c>
      <c r="D430" s="133">
        <v>19</v>
      </c>
      <c r="E430" s="134">
        <f>'3'!E46</f>
        <v>0</v>
      </c>
      <c r="F430" s="89" t="str">
        <f>'3'!E$27</f>
        <v># of Units</v>
      </c>
      <c r="G430" s="114" t="s">
        <v>542</v>
      </c>
      <c r="I430" s="98" t="s">
        <v>10</v>
      </c>
      <c r="J430" s="88" t="s">
        <v>698</v>
      </c>
    </row>
    <row r="431" spans="2:11" s="88" customFormat="1" x14ac:dyDescent="0.2">
      <c r="B431" s="88">
        <v>6</v>
      </c>
      <c r="C431" s="88" t="s">
        <v>697</v>
      </c>
      <c r="D431" s="133">
        <v>20</v>
      </c>
      <c r="E431" s="134">
        <f>'3'!E47</f>
        <v>0</v>
      </c>
      <c r="F431" s="89" t="str">
        <f>'3'!E$27</f>
        <v># of Units</v>
      </c>
      <c r="G431" s="114" t="s">
        <v>542</v>
      </c>
      <c r="I431" s="98" t="s">
        <v>10</v>
      </c>
      <c r="J431" s="88" t="s">
        <v>698</v>
      </c>
    </row>
    <row r="432" spans="2:11" s="88" customFormat="1" x14ac:dyDescent="0.2">
      <c r="B432" s="88">
        <v>6</v>
      </c>
      <c r="C432" s="88" t="s">
        <v>697</v>
      </c>
      <c r="D432" s="133">
        <v>1</v>
      </c>
      <c r="E432" s="134">
        <f>'3'!F28</f>
        <v>0</v>
      </c>
      <c r="F432" s="89" t="str">
        <f>'3'!F$27</f>
        <v>Beds</v>
      </c>
      <c r="G432" s="114" t="s">
        <v>542</v>
      </c>
      <c r="H432" s="110" t="s">
        <v>541</v>
      </c>
      <c r="I432" s="110" t="s">
        <v>11</v>
      </c>
      <c r="J432" s="88" t="s">
        <v>436</v>
      </c>
      <c r="K432" s="88" t="str">
        <f t="shared" si="3"/>
        <v/>
      </c>
    </row>
    <row r="433" spans="2:11" s="88" customFormat="1" x14ac:dyDescent="0.2">
      <c r="B433" s="88">
        <v>6</v>
      </c>
      <c r="C433" s="88" t="s">
        <v>697</v>
      </c>
      <c r="D433" s="133">
        <v>2</v>
      </c>
      <c r="E433" s="134">
        <f>'3'!F29</f>
        <v>0</v>
      </c>
      <c r="F433" s="89" t="str">
        <f>'3'!F$27</f>
        <v>Beds</v>
      </c>
      <c r="G433" s="114" t="s">
        <v>542</v>
      </c>
      <c r="H433" s="110" t="s">
        <v>541</v>
      </c>
      <c r="I433" s="110" t="s">
        <v>11</v>
      </c>
      <c r="J433" s="88" t="s">
        <v>436</v>
      </c>
      <c r="K433" s="88" t="str">
        <f t="shared" si="3"/>
        <v/>
      </c>
    </row>
    <row r="434" spans="2:11" s="88" customFormat="1" x14ac:dyDescent="0.2">
      <c r="B434" s="88">
        <v>6</v>
      </c>
      <c r="C434" s="88" t="s">
        <v>697</v>
      </c>
      <c r="D434" s="133">
        <v>3</v>
      </c>
      <c r="E434" s="134">
        <f>'3'!F30</f>
        <v>0</v>
      </c>
      <c r="F434" s="89" t="str">
        <f>'3'!F$27</f>
        <v>Beds</v>
      </c>
      <c r="G434" s="114" t="s">
        <v>542</v>
      </c>
      <c r="H434" s="110" t="s">
        <v>541</v>
      </c>
      <c r="I434" s="110" t="s">
        <v>11</v>
      </c>
      <c r="J434" s="88" t="s">
        <v>436</v>
      </c>
      <c r="K434" s="88" t="str">
        <f t="shared" si="3"/>
        <v/>
      </c>
    </row>
    <row r="435" spans="2:11" s="88" customFormat="1" x14ac:dyDescent="0.2">
      <c r="B435" s="88">
        <v>6</v>
      </c>
      <c r="C435" s="88" t="s">
        <v>697</v>
      </c>
      <c r="D435" s="133">
        <v>4</v>
      </c>
      <c r="E435" s="134">
        <f>'3'!F31</f>
        <v>0</v>
      </c>
      <c r="F435" s="89" t="str">
        <f>'3'!F$27</f>
        <v>Beds</v>
      </c>
      <c r="G435" s="114" t="s">
        <v>542</v>
      </c>
      <c r="H435" s="110" t="s">
        <v>541</v>
      </c>
      <c r="I435" s="110" t="s">
        <v>11</v>
      </c>
      <c r="J435" s="88" t="s">
        <v>436</v>
      </c>
      <c r="K435" s="88" t="str">
        <f t="shared" si="3"/>
        <v/>
      </c>
    </row>
    <row r="436" spans="2:11" s="88" customFormat="1" x14ac:dyDescent="0.2">
      <c r="B436" s="88">
        <v>6</v>
      </c>
      <c r="C436" s="88" t="s">
        <v>697</v>
      </c>
      <c r="D436" s="133">
        <v>5</v>
      </c>
      <c r="E436" s="134">
        <f>'3'!F32</f>
        <v>0</v>
      </c>
      <c r="F436" s="89" t="str">
        <f>'3'!F$27</f>
        <v>Beds</v>
      </c>
      <c r="G436" s="114" t="s">
        <v>542</v>
      </c>
      <c r="H436" s="110" t="s">
        <v>541</v>
      </c>
      <c r="I436" s="110" t="s">
        <v>11</v>
      </c>
      <c r="J436" s="88" t="s">
        <v>436</v>
      </c>
      <c r="K436" s="88" t="str">
        <f t="shared" si="3"/>
        <v/>
      </c>
    </row>
    <row r="437" spans="2:11" s="88" customFormat="1" x14ac:dyDescent="0.2">
      <c r="B437" s="88">
        <v>6</v>
      </c>
      <c r="C437" s="88" t="s">
        <v>697</v>
      </c>
      <c r="D437" s="133">
        <v>6</v>
      </c>
      <c r="E437" s="134">
        <f>'3'!F33</f>
        <v>0</v>
      </c>
      <c r="F437" s="89" t="str">
        <f>'3'!F$27</f>
        <v>Beds</v>
      </c>
      <c r="G437" s="114" t="s">
        <v>542</v>
      </c>
      <c r="H437" s="110" t="s">
        <v>541</v>
      </c>
      <c r="I437" s="110" t="s">
        <v>11</v>
      </c>
      <c r="J437" s="88" t="s">
        <v>436</v>
      </c>
      <c r="K437" s="88" t="str">
        <f t="shared" si="3"/>
        <v/>
      </c>
    </row>
    <row r="438" spans="2:11" s="88" customFormat="1" x14ac:dyDescent="0.2">
      <c r="B438" s="88">
        <v>6</v>
      </c>
      <c r="C438" s="88" t="s">
        <v>697</v>
      </c>
      <c r="D438" s="133">
        <v>7</v>
      </c>
      <c r="E438" s="134">
        <f>'3'!F34</f>
        <v>0</v>
      </c>
      <c r="F438" s="89" t="str">
        <f>'3'!F$27</f>
        <v>Beds</v>
      </c>
      <c r="G438" s="114" t="s">
        <v>542</v>
      </c>
      <c r="H438" s="110" t="s">
        <v>541</v>
      </c>
      <c r="I438" s="110" t="s">
        <v>11</v>
      </c>
      <c r="J438" s="88" t="s">
        <v>436</v>
      </c>
      <c r="K438" s="88" t="str">
        <f t="shared" si="3"/>
        <v/>
      </c>
    </row>
    <row r="439" spans="2:11" s="88" customFormat="1" x14ac:dyDescent="0.2">
      <c r="B439" s="88">
        <v>6</v>
      </c>
      <c r="C439" s="88" t="s">
        <v>697</v>
      </c>
      <c r="D439" s="133">
        <v>8</v>
      </c>
      <c r="E439" s="134">
        <f>'3'!F35</f>
        <v>0</v>
      </c>
      <c r="F439" s="89" t="str">
        <f>'3'!F$27</f>
        <v>Beds</v>
      </c>
      <c r="G439" s="114" t="s">
        <v>542</v>
      </c>
      <c r="H439" s="110" t="s">
        <v>541</v>
      </c>
      <c r="I439" s="110" t="s">
        <v>11</v>
      </c>
      <c r="J439" s="88" t="s">
        <v>436</v>
      </c>
      <c r="K439" s="88" t="str">
        <f t="shared" si="3"/>
        <v/>
      </c>
    </row>
    <row r="440" spans="2:11" s="88" customFormat="1" x14ac:dyDescent="0.2">
      <c r="B440" s="88">
        <v>6</v>
      </c>
      <c r="C440" s="88" t="s">
        <v>697</v>
      </c>
      <c r="D440" s="133">
        <v>9</v>
      </c>
      <c r="E440" s="134">
        <f>'3'!F36</f>
        <v>0</v>
      </c>
      <c r="F440" s="89" t="str">
        <f>'3'!F$27</f>
        <v>Beds</v>
      </c>
      <c r="G440" s="114" t="s">
        <v>542</v>
      </c>
      <c r="H440" s="110" t="s">
        <v>541</v>
      </c>
      <c r="I440" s="110" t="s">
        <v>11</v>
      </c>
      <c r="J440" s="88" t="s">
        <v>436</v>
      </c>
      <c r="K440" s="88" t="str">
        <f t="shared" si="3"/>
        <v/>
      </c>
    </row>
    <row r="441" spans="2:11" s="88" customFormat="1" x14ac:dyDescent="0.2">
      <c r="B441" s="88">
        <v>6</v>
      </c>
      <c r="C441" s="88" t="s">
        <v>697</v>
      </c>
      <c r="D441" s="133">
        <v>10</v>
      </c>
      <c r="E441" s="134">
        <f>'3'!F37</f>
        <v>0</v>
      </c>
      <c r="F441" s="89" t="str">
        <f>'3'!F$27</f>
        <v>Beds</v>
      </c>
      <c r="G441" s="114" t="s">
        <v>542</v>
      </c>
      <c r="H441" s="110" t="s">
        <v>541</v>
      </c>
      <c r="I441" s="110" t="s">
        <v>11</v>
      </c>
      <c r="J441" s="88" t="s">
        <v>436</v>
      </c>
      <c r="K441" s="88" t="str">
        <f t="shared" si="3"/>
        <v/>
      </c>
    </row>
    <row r="442" spans="2:11" s="88" customFormat="1" x14ac:dyDescent="0.2">
      <c r="B442" s="88">
        <v>6</v>
      </c>
      <c r="C442" s="88" t="s">
        <v>697</v>
      </c>
      <c r="D442" s="133">
        <v>11</v>
      </c>
      <c r="E442" s="134">
        <f>'3'!F38</f>
        <v>0</v>
      </c>
      <c r="F442" s="89" t="str">
        <f>'3'!F$27</f>
        <v>Beds</v>
      </c>
      <c r="G442" s="114" t="s">
        <v>542</v>
      </c>
      <c r="H442" s="110" t="s">
        <v>541</v>
      </c>
      <c r="I442" s="98" t="s">
        <v>10</v>
      </c>
      <c r="J442" s="88" t="s">
        <v>436</v>
      </c>
      <c r="K442" s="88" t="str">
        <f t="shared" si="3"/>
        <v/>
      </c>
    </row>
    <row r="443" spans="2:11" s="88" customFormat="1" x14ac:dyDescent="0.2">
      <c r="B443" s="88">
        <v>6</v>
      </c>
      <c r="C443" s="88" t="s">
        <v>697</v>
      </c>
      <c r="D443" s="133">
        <v>12</v>
      </c>
      <c r="E443" s="134">
        <f>'3'!F39</f>
        <v>0</v>
      </c>
      <c r="F443" s="89" t="str">
        <f>'3'!F$27</f>
        <v>Beds</v>
      </c>
      <c r="G443" s="114" t="s">
        <v>542</v>
      </c>
      <c r="H443" s="110" t="s">
        <v>541</v>
      </c>
      <c r="I443" s="98" t="s">
        <v>10</v>
      </c>
      <c r="J443" s="88" t="s">
        <v>436</v>
      </c>
      <c r="K443" s="88" t="str">
        <f t="shared" si="3"/>
        <v/>
      </c>
    </row>
    <row r="444" spans="2:11" s="88" customFormat="1" x14ac:dyDescent="0.2">
      <c r="B444" s="88">
        <v>6</v>
      </c>
      <c r="C444" s="88" t="s">
        <v>697</v>
      </c>
      <c r="D444" s="133">
        <v>13</v>
      </c>
      <c r="E444" s="134">
        <f>'3'!F40</f>
        <v>0</v>
      </c>
      <c r="F444" s="89" t="str">
        <f>'3'!F$27</f>
        <v>Beds</v>
      </c>
      <c r="G444" s="114" t="s">
        <v>542</v>
      </c>
      <c r="H444" s="110" t="s">
        <v>541</v>
      </c>
      <c r="I444" s="98" t="s">
        <v>10</v>
      </c>
      <c r="J444" s="88" t="s">
        <v>436</v>
      </c>
      <c r="K444" s="88" t="str">
        <f t="shared" si="3"/>
        <v/>
      </c>
    </row>
    <row r="445" spans="2:11" s="88" customFormat="1" x14ac:dyDescent="0.2">
      <c r="B445" s="88">
        <v>6</v>
      </c>
      <c r="C445" s="88" t="s">
        <v>697</v>
      </c>
      <c r="D445" s="133">
        <v>14</v>
      </c>
      <c r="E445" s="134">
        <f>'3'!F41</f>
        <v>0</v>
      </c>
      <c r="F445" s="89" t="str">
        <f>'3'!F$27</f>
        <v>Beds</v>
      </c>
      <c r="G445" s="114" t="s">
        <v>542</v>
      </c>
      <c r="H445" s="110" t="s">
        <v>541</v>
      </c>
      <c r="I445" s="98" t="s">
        <v>10</v>
      </c>
      <c r="J445" s="88" t="s">
        <v>436</v>
      </c>
      <c r="K445" s="88" t="str">
        <f t="shared" si="3"/>
        <v/>
      </c>
    </row>
    <row r="446" spans="2:11" s="88" customFormat="1" x14ac:dyDescent="0.2">
      <c r="B446" s="88">
        <v>6</v>
      </c>
      <c r="C446" s="88" t="s">
        <v>697</v>
      </c>
      <c r="D446" s="133">
        <v>15</v>
      </c>
      <c r="E446" s="134">
        <f>'3'!F42</f>
        <v>0</v>
      </c>
      <c r="F446" s="89" t="str">
        <f>'3'!F$27</f>
        <v>Beds</v>
      </c>
      <c r="G446" s="114" t="s">
        <v>542</v>
      </c>
      <c r="H446" s="110" t="s">
        <v>541</v>
      </c>
      <c r="I446" s="98" t="s">
        <v>10</v>
      </c>
      <c r="J446" s="88" t="s">
        <v>436</v>
      </c>
      <c r="K446" s="88" t="str">
        <f t="shared" si="3"/>
        <v/>
      </c>
    </row>
    <row r="447" spans="2:11" s="88" customFormat="1" x14ac:dyDescent="0.2">
      <c r="B447" s="88">
        <v>6</v>
      </c>
      <c r="C447" s="88" t="s">
        <v>697</v>
      </c>
      <c r="D447" s="133">
        <v>16</v>
      </c>
      <c r="E447" s="134">
        <f>'3'!F43</f>
        <v>0</v>
      </c>
      <c r="F447" s="89" t="str">
        <f>'3'!F$27</f>
        <v>Beds</v>
      </c>
      <c r="G447" s="114" t="s">
        <v>542</v>
      </c>
      <c r="H447" s="110" t="s">
        <v>541</v>
      </c>
      <c r="I447" s="98" t="s">
        <v>10</v>
      </c>
      <c r="J447" s="88" t="s">
        <v>436</v>
      </c>
      <c r="K447" s="88" t="str">
        <f t="shared" si="3"/>
        <v/>
      </c>
    </row>
    <row r="448" spans="2:11" s="88" customFormat="1" x14ac:dyDescent="0.2">
      <c r="B448" s="88">
        <v>6</v>
      </c>
      <c r="C448" s="88" t="s">
        <v>697</v>
      </c>
      <c r="D448" s="133">
        <v>17</v>
      </c>
      <c r="E448" s="134">
        <f>'3'!F44</f>
        <v>0</v>
      </c>
      <c r="F448" s="89" t="str">
        <f>'3'!F$27</f>
        <v>Beds</v>
      </c>
      <c r="G448" s="114" t="s">
        <v>542</v>
      </c>
      <c r="H448" s="110" t="s">
        <v>541</v>
      </c>
      <c r="I448" s="98" t="s">
        <v>10</v>
      </c>
      <c r="J448" s="88" t="s">
        <v>436</v>
      </c>
      <c r="K448" s="88" t="str">
        <f t="shared" si="3"/>
        <v/>
      </c>
    </row>
    <row r="449" spans="2:12" s="88" customFormat="1" x14ac:dyDescent="0.2">
      <c r="B449" s="88">
        <v>6</v>
      </c>
      <c r="C449" s="88" t="s">
        <v>697</v>
      </c>
      <c r="D449" s="133">
        <v>18</v>
      </c>
      <c r="E449" s="134">
        <f>'3'!F45</f>
        <v>0</v>
      </c>
      <c r="F449" s="89" t="str">
        <f>'3'!F$27</f>
        <v>Beds</v>
      </c>
      <c r="G449" s="114" t="s">
        <v>542</v>
      </c>
      <c r="H449" s="110" t="s">
        <v>541</v>
      </c>
      <c r="I449" s="98" t="s">
        <v>10</v>
      </c>
      <c r="J449" s="88" t="s">
        <v>436</v>
      </c>
      <c r="K449" s="88" t="str">
        <f t="shared" si="3"/>
        <v/>
      </c>
    </row>
    <row r="450" spans="2:12" s="88" customFormat="1" x14ac:dyDescent="0.2">
      <c r="B450" s="88">
        <v>6</v>
      </c>
      <c r="C450" s="88" t="s">
        <v>697</v>
      </c>
      <c r="D450" s="133">
        <v>19</v>
      </c>
      <c r="E450" s="134">
        <f>'3'!F46</f>
        <v>0</v>
      </c>
      <c r="F450" s="89" t="str">
        <f>'3'!F$27</f>
        <v>Beds</v>
      </c>
      <c r="G450" s="114" t="s">
        <v>542</v>
      </c>
      <c r="H450" s="110" t="s">
        <v>541</v>
      </c>
      <c r="I450" s="98" t="s">
        <v>10</v>
      </c>
      <c r="J450" s="88" t="s">
        <v>436</v>
      </c>
      <c r="K450" s="88" t="str">
        <f>IF(E450=0,"",E450)</f>
        <v/>
      </c>
    </row>
    <row r="451" spans="2:12" s="88" customFormat="1" x14ac:dyDescent="0.2">
      <c r="B451" s="88">
        <v>6</v>
      </c>
      <c r="C451" s="88" t="s">
        <v>697</v>
      </c>
      <c r="D451" s="133">
        <v>20</v>
      </c>
      <c r="E451" s="134">
        <f>'3'!F47</f>
        <v>0</v>
      </c>
      <c r="F451" s="89" t="str">
        <f>'3'!F$27</f>
        <v>Beds</v>
      </c>
      <c r="G451" s="114" t="s">
        <v>542</v>
      </c>
      <c r="H451" s="110" t="s">
        <v>541</v>
      </c>
      <c r="I451" s="98" t="s">
        <v>10</v>
      </c>
      <c r="J451" s="88" t="s">
        <v>436</v>
      </c>
      <c r="K451" s="88" t="str">
        <f>IF(E451=0,"",E451)</f>
        <v/>
      </c>
    </row>
    <row r="452" spans="2:12" s="88" customFormat="1" x14ac:dyDescent="0.2">
      <c r="B452" s="88">
        <v>6</v>
      </c>
      <c r="C452" s="88" t="s">
        <v>697</v>
      </c>
      <c r="D452" s="133">
        <v>1</v>
      </c>
      <c r="E452" s="125">
        <f>'3'!G28</f>
        <v>0</v>
      </c>
      <c r="F452" s="89" t="str">
        <f>'3'!G$27</f>
        <v>Baths</v>
      </c>
      <c r="G452" s="114" t="s">
        <v>554</v>
      </c>
      <c r="H452" s="110" t="s">
        <v>541</v>
      </c>
      <c r="I452" s="110" t="s">
        <v>11</v>
      </c>
      <c r="J452" s="88" t="s">
        <v>436</v>
      </c>
      <c r="K452" s="88" t="str">
        <f t="shared" si="3"/>
        <v/>
      </c>
      <c r="L452" s="88" t="s">
        <v>565</v>
      </c>
    </row>
    <row r="453" spans="2:12" s="88" customFormat="1" x14ac:dyDescent="0.2">
      <c r="B453" s="88">
        <v>6</v>
      </c>
      <c r="C453" s="88" t="s">
        <v>697</v>
      </c>
      <c r="D453" s="133">
        <v>2</v>
      </c>
      <c r="E453" s="125">
        <f>'3'!G29</f>
        <v>0</v>
      </c>
      <c r="F453" s="89" t="str">
        <f>'3'!G$27</f>
        <v>Baths</v>
      </c>
      <c r="G453" s="114" t="s">
        <v>554</v>
      </c>
      <c r="H453" s="110" t="s">
        <v>541</v>
      </c>
      <c r="I453" s="110" t="s">
        <v>11</v>
      </c>
      <c r="J453" s="88" t="s">
        <v>436</v>
      </c>
      <c r="K453" s="88" t="str">
        <f t="shared" si="3"/>
        <v/>
      </c>
      <c r="L453" s="88" t="s">
        <v>565</v>
      </c>
    </row>
    <row r="454" spans="2:12" s="88" customFormat="1" x14ac:dyDescent="0.2">
      <c r="B454" s="88">
        <v>6</v>
      </c>
      <c r="C454" s="88" t="s">
        <v>697</v>
      </c>
      <c r="D454" s="133">
        <v>3</v>
      </c>
      <c r="E454" s="125">
        <f>'3'!G30</f>
        <v>0</v>
      </c>
      <c r="F454" s="89" t="str">
        <f>'3'!G$27</f>
        <v>Baths</v>
      </c>
      <c r="G454" s="114" t="s">
        <v>554</v>
      </c>
      <c r="H454" s="110" t="s">
        <v>541</v>
      </c>
      <c r="I454" s="110" t="s">
        <v>11</v>
      </c>
      <c r="J454" s="88" t="s">
        <v>436</v>
      </c>
      <c r="K454" s="88" t="str">
        <f t="shared" si="3"/>
        <v/>
      </c>
      <c r="L454" s="88" t="s">
        <v>565</v>
      </c>
    </row>
    <row r="455" spans="2:12" s="88" customFormat="1" x14ac:dyDescent="0.2">
      <c r="B455" s="88">
        <v>6</v>
      </c>
      <c r="C455" s="88" t="s">
        <v>697</v>
      </c>
      <c r="D455" s="133">
        <v>4</v>
      </c>
      <c r="E455" s="125">
        <f>'3'!G31</f>
        <v>0</v>
      </c>
      <c r="F455" s="89" t="str">
        <f>'3'!G$27</f>
        <v>Baths</v>
      </c>
      <c r="G455" s="114" t="s">
        <v>554</v>
      </c>
      <c r="H455" s="110" t="s">
        <v>541</v>
      </c>
      <c r="I455" s="110" t="s">
        <v>11</v>
      </c>
      <c r="J455" s="88" t="s">
        <v>436</v>
      </c>
      <c r="K455" s="88" t="str">
        <f t="shared" si="3"/>
        <v/>
      </c>
      <c r="L455" s="88" t="s">
        <v>565</v>
      </c>
    </row>
    <row r="456" spans="2:12" s="88" customFormat="1" x14ac:dyDescent="0.2">
      <c r="B456" s="88">
        <v>6</v>
      </c>
      <c r="C456" s="88" t="s">
        <v>697</v>
      </c>
      <c r="D456" s="133">
        <v>5</v>
      </c>
      <c r="E456" s="125">
        <f>'3'!G32</f>
        <v>0</v>
      </c>
      <c r="F456" s="89" t="str">
        <f>'3'!G$27</f>
        <v>Baths</v>
      </c>
      <c r="G456" s="114" t="s">
        <v>554</v>
      </c>
      <c r="H456" s="110" t="s">
        <v>541</v>
      </c>
      <c r="I456" s="110" t="s">
        <v>11</v>
      </c>
      <c r="J456" s="88" t="s">
        <v>436</v>
      </c>
      <c r="K456" s="88" t="str">
        <f t="shared" si="3"/>
        <v/>
      </c>
      <c r="L456" s="88" t="s">
        <v>565</v>
      </c>
    </row>
    <row r="457" spans="2:12" s="88" customFormat="1" x14ac:dyDescent="0.2">
      <c r="B457" s="88">
        <v>6</v>
      </c>
      <c r="C457" s="88" t="s">
        <v>697</v>
      </c>
      <c r="D457" s="133">
        <v>6</v>
      </c>
      <c r="E457" s="125">
        <f>'3'!G33</f>
        <v>0</v>
      </c>
      <c r="F457" s="89" t="str">
        <f>'3'!G$27</f>
        <v>Baths</v>
      </c>
      <c r="G457" s="114" t="s">
        <v>554</v>
      </c>
      <c r="H457" s="110" t="s">
        <v>541</v>
      </c>
      <c r="I457" s="110" t="s">
        <v>11</v>
      </c>
      <c r="J457" s="88" t="s">
        <v>436</v>
      </c>
      <c r="K457" s="88" t="str">
        <f t="shared" si="3"/>
        <v/>
      </c>
      <c r="L457" s="88" t="s">
        <v>565</v>
      </c>
    </row>
    <row r="458" spans="2:12" s="88" customFormat="1" x14ac:dyDescent="0.2">
      <c r="B458" s="88">
        <v>6</v>
      </c>
      <c r="C458" s="88" t="s">
        <v>697</v>
      </c>
      <c r="D458" s="133">
        <v>7</v>
      </c>
      <c r="E458" s="125">
        <f>'3'!G34</f>
        <v>0</v>
      </c>
      <c r="F458" s="89" t="str">
        <f>'3'!G$27</f>
        <v>Baths</v>
      </c>
      <c r="G458" s="114" t="s">
        <v>554</v>
      </c>
      <c r="H458" s="110" t="s">
        <v>541</v>
      </c>
      <c r="I458" s="110" t="s">
        <v>11</v>
      </c>
      <c r="J458" s="88" t="s">
        <v>436</v>
      </c>
      <c r="K458" s="88" t="str">
        <f t="shared" si="3"/>
        <v/>
      </c>
      <c r="L458" s="88" t="s">
        <v>565</v>
      </c>
    </row>
    <row r="459" spans="2:12" s="88" customFormat="1" x14ac:dyDescent="0.2">
      <c r="B459" s="88">
        <v>6</v>
      </c>
      <c r="C459" s="88" t="s">
        <v>697</v>
      </c>
      <c r="D459" s="133">
        <v>8</v>
      </c>
      <c r="E459" s="125">
        <f>'3'!G35</f>
        <v>0</v>
      </c>
      <c r="F459" s="89" t="str">
        <f>'3'!G$27</f>
        <v>Baths</v>
      </c>
      <c r="G459" s="114" t="s">
        <v>554</v>
      </c>
      <c r="H459" s="110" t="s">
        <v>541</v>
      </c>
      <c r="I459" s="110" t="s">
        <v>11</v>
      </c>
      <c r="J459" s="88" t="s">
        <v>436</v>
      </c>
      <c r="K459" s="88" t="str">
        <f t="shared" si="3"/>
        <v/>
      </c>
      <c r="L459" s="88" t="s">
        <v>565</v>
      </c>
    </row>
    <row r="460" spans="2:12" s="88" customFormat="1" x14ac:dyDescent="0.2">
      <c r="B460" s="88">
        <v>6</v>
      </c>
      <c r="C460" s="88" t="s">
        <v>697</v>
      </c>
      <c r="D460" s="133">
        <v>9</v>
      </c>
      <c r="E460" s="125">
        <f>'3'!G36</f>
        <v>0</v>
      </c>
      <c r="F460" s="89" t="str">
        <f>'3'!G$27</f>
        <v>Baths</v>
      </c>
      <c r="G460" s="114" t="s">
        <v>554</v>
      </c>
      <c r="H460" s="110" t="s">
        <v>541</v>
      </c>
      <c r="I460" s="110" t="s">
        <v>11</v>
      </c>
      <c r="J460" s="88" t="s">
        <v>436</v>
      </c>
      <c r="K460" s="88" t="str">
        <f t="shared" si="3"/>
        <v/>
      </c>
      <c r="L460" s="88" t="s">
        <v>565</v>
      </c>
    </row>
    <row r="461" spans="2:12" s="88" customFormat="1" x14ac:dyDescent="0.2">
      <c r="B461" s="88">
        <v>6</v>
      </c>
      <c r="C461" s="88" t="s">
        <v>697</v>
      </c>
      <c r="D461" s="133">
        <v>10</v>
      </c>
      <c r="E461" s="125">
        <f>'3'!G37</f>
        <v>0</v>
      </c>
      <c r="F461" s="89" t="str">
        <f>'3'!G$27</f>
        <v>Baths</v>
      </c>
      <c r="G461" s="114" t="s">
        <v>554</v>
      </c>
      <c r="H461" s="110" t="s">
        <v>541</v>
      </c>
      <c r="I461" s="110" t="s">
        <v>11</v>
      </c>
      <c r="J461" s="88" t="s">
        <v>436</v>
      </c>
      <c r="K461" s="88" t="str">
        <f t="shared" si="3"/>
        <v/>
      </c>
      <c r="L461" s="88" t="s">
        <v>565</v>
      </c>
    </row>
    <row r="462" spans="2:12" s="88" customFormat="1" x14ac:dyDescent="0.2">
      <c r="B462" s="88">
        <v>6</v>
      </c>
      <c r="C462" s="88" t="s">
        <v>697</v>
      </c>
      <c r="D462" s="133">
        <v>11</v>
      </c>
      <c r="E462" s="125">
        <f>'3'!G38</f>
        <v>0</v>
      </c>
      <c r="F462" s="89" t="str">
        <f>'3'!G$27</f>
        <v>Baths</v>
      </c>
      <c r="G462" s="114" t="s">
        <v>554</v>
      </c>
      <c r="H462" s="110" t="s">
        <v>541</v>
      </c>
      <c r="I462" s="98" t="s">
        <v>10</v>
      </c>
      <c r="J462" s="88" t="s">
        <v>436</v>
      </c>
      <c r="K462" s="88" t="str">
        <f t="shared" si="3"/>
        <v/>
      </c>
      <c r="L462" s="88" t="s">
        <v>565</v>
      </c>
    </row>
    <row r="463" spans="2:12" s="88" customFormat="1" x14ac:dyDescent="0.2">
      <c r="B463" s="88">
        <v>6</v>
      </c>
      <c r="C463" s="88" t="s">
        <v>697</v>
      </c>
      <c r="D463" s="133">
        <v>12</v>
      </c>
      <c r="E463" s="125">
        <f>'3'!G39</f>
        <v>0</v>
      </c>
      <c r="F463" s="89" t="str">
        <f>'3'!G$27</f>
        <v>Baths</v>
      </c>
      <c r="G463" s="114" t="s">
        <v>554</v>
      </c>
      <c r="H463" s="110" t="s">
        <v>541</v>
      </c>
      <c r="I463" s="98" t="s">
        <v>10</v>
      </c>
      <c r="J463" s="88" t="s">
        <v>436</v>
      </c>
      <c r="K463" s="88" t="str">
        <f t="shared" si="3"/>
        <v/>
      </c>
      <c r="L463" s="88" t="s">
        <v>565</v>
      </c>
    </row>
    <row r="464" spans="2:12" s="88" customFormat="1" x14ac:dyDescent="0.2">
      <c r="B464" s="88">
        <v>6</v>
      </c>
      <c r="C464" s="88" t="s">
        <v>697</v>
      </c>
      <c r="D464" s="133">
        <v>13</v>
      </c>
      <c r="E464" s="125">
        <f>'3'!G40</f>
        <v>0</v>
      </c>
      <c r="F464" s="89" t="str">
        <f>'3'!G$27</f>
        <v>Baths</v>
      </c>
      <c r="G464" s="114" t="s">
        <v>554</v>
      </c>
      <c r="H464" s="110" t="s">
        <v>541</v>
      </c>
      <c r="I464" s="98" t="s">
        <v>10</v>
      </c>
      <c r="J464" s="88" t="s">
        <v>436</v>
      </c>
      <c r="K464" s="88" t="str">
        <f t="shared" si="3"/>
        <v/>
      </c>
      <c r="L464" s="88" t="s">
        <v>565</v>
      </c>
    </row>
    <row r="465" spans="2:12" s="88" customFormat="1" x14ac:dyDescent="0.2">
      <c r="B465" s="88">
        <v>6</v>
      </c>
      <c r="C465" s="88" t="s">
        <v>697</v>
      </c>
      <c r="D465" s="133">
        <v>14</v>
      </c>
      <c r="E465" s="125">
        <f>'3'!G41</f>
        <v>0</v>
      </c>
      <c r="F465" s="89" t="str">
        <f>'3'!G$27</f>
        <v>Baths</v>
      </c>
      <c r="G465" s="114" t="s">
        <v>554</v>
      </c>
      <c r="H465" s="110" t="s">
        <v>541</v>
      </c>
      <c r="I465" s="98" t="s">
        <v>10</v>
      </c>
      <c r="J465" s="88" t="s">
        <v>436</v>
      </c>
      <c r="K465" s="88" t="str">
        <f t="shared" si="3"/>
        <v/>
      </c>
      <c r="L465" s="88" t="s">
        <v>565</v>
      </c>
    </row>
    <row r="466" spans="2:12" s="88" customFormat="1" x14ac:dyDescent="0.2">
      <c r="B466" s="88">
        <v>6</v>
      </c>
      <c r="C466" s="88" t="s">
        <v>697</v>
      </c>
      <c r="D466" s="133">
        <v>15</v>
      </c>
      <c r="E466" s="125">
        <f>'3'!G42</f>
        <v>0</v>
      </c>
      <c r="F466" s="89" t="str">
        <f>'3'!G$27</f>
        <v>Baths</v>
      </c>
      <c r="G466" s="114" t="s">
        <v>554</v>
      </c>
      <c r="H466" s="110" t="s">
        <v>541</v>
      </c>
      <c r="I466" s="98" t="s">
        <v>10</v>
      </c>
      <c r="J466" s="88" t="s">
        <v>436</v>
      </c>
      <c r="K466" s="88" t="str">
        <f t="shared" si="3"/>
        <v/>
      </c>
      <c r="L466" s="88" t="s">
        <v>565</v>
      </c>
    </row>
    <row r="467" spans="2:12" s="88" customFormat="1" x14ac:dyDescent="0.2">
      <c r="B467" s="88">
        <v>6</v>
      </c>
      <c r="C467" s="88" t="s">
        <v>697</v>
      </c>
      <c r="D467" s="133">
        <v>16</v>
      </c>
      <c r="E467" s="125">
        <f>'3'!G43</f>
        <v>0</v>
      </c>
      <c r="F467" s="89" t="str">
        <f>'3'!G$27</f>
        <v>Baths</v>
      </c>
      <c r="G467" s="114" t="s">
        <v>554</v>
      </c>
      <c r="H467" s="110" t="s">
        <v>541</v>
      </c>
      <c r="I467" s="98" t="s">
        <v>10</v>
      </c>
      <c r="J467" s="88" t="s">
        <v>436</v>
      </c>
      <c r="K467" s="88" t="str">
        <f t="shared" si="3"/>
        <v/>
      </c>
      <c r="L467" s="88" t="s">
        <v>565</v>
      </c>
    </row>
    <row r="468" spans="2:12" s="88" customFormat="1" x14ac:dyDescent="0.2">
      <c r="B468" s="88">
        <v>6</v>
      </c>
      <c r="C468" s="88" t="s">
        <v>697</v>
      </c>
      <c r="D468" s="133">
        <v>17</v>
      </c>
      <c r="E468" s="125">
        <f>'3'!G44</f>
        <v>0</v>
      </c>
      <c r="F468" s="89" t="str">
        <f>'3'!G$27</f>
        <v>Baths</v>
      </c>
      <c r="G468" s="114" t="s">
        <v>554</v>
      </c>
      <c r="H468" s="110" t="s">
        <v>541</v>
      </c>
      <c r="I468" s="98" t="s">
        <v>10</v>
      </c>
      <c r="J468" s="88" t="s">
        <v>436</v>
      </c>
      <c r="K468" s="88" t="str">
        <f t="shared" si="3"/>
        <v/>
      </c>
      <c r="L468" s="88" t="s">
        <v>565</v>
      </c>
    </row>
    <row r="469" spans="2:12" s="88" customFormat="1" x14ac:dyDescent="0.2">
      <c r="B469" s="88">
        <v>6</v>
      </c>
      <c r="C469" s="88" t="s">
        <v>697</v>
      </c>
      <c r="D469" s="133">
        <v>18</v>
      </c>
      <c r="E469" s="125">
        <f>'3'!G45</f>
        <v>0</v>
      </c>
      <c r="F469" s="89" t="str">
        <f>'3'!G$27</f>
        <v>Baths</v>
      </c>
      <c r="G469" s="114" t="s">
        <v>554</v>
      </c>
      <c r="H469" s="110" t="s">
        <v>541</v>
      </c>
      <c r="I469" s="98" t="s">
        <v>10</v>
      </c>
      <c r="J469" s="88" t="s">
        <v>436</v>
      </c>
      <c r="K469" s="88" t="str">
        <f t="shared" si="3"/>
        <v/>
      </c>
      <c r="L469" s="88" t="s">
        <v>565</v>
      </c>
    </row>
    <row r="470" spans="2:12" s="88" customFormat="1" x14ac:dyDescent="0.2">
      <c r="B470" s="88">
        <v>6</v>
      </c>
      <c r="C470" s="88" t="s">
        <v>697</v>
      </c>
      <c r="D470" s="133">
        <v>19</v>
      </c>
      <c r="E470" s="125">
        <f>'3'!G46</f>
        <v>0</v>
      </c>
      <c r="F470" s="89" t="str">
        <f>'3'!G$27</f>
        <v>Baths</v>
      </c>
      <c r="G470" s="114" t="s">
        <v>554</v>
      </c>
      <c r="H470" s="110" t="s">
        <v>541</v>
      </c>
      <c r="I470" s="98" t="s">
        <v>10</v>
      </c>
      <c r="J470" s="88" t="s">
        <v>436</v>
      </c>
      <c r="K470" s="88" t="str">
        <f>IF(E470=0,"",E470)</f>
        <v/>
      </c>
      <c r="L470" s="88" t="s">
        <v>565</v>
      </c>
    </row>
    <row r="471" spans="2:12" s="88" customFormat="1" x14ac:dyDescent="0.2">
      <c r="B471" s="88">
        <v>6</v>
      </c>
      <c r="C471" s="88" t="s">
        <v>697</v>
      </c>
      <c r="D471" s="133">
        <v>20</v>
      </c>
      <c r="E471" s="125">
        <f>'3'!G47</f>
        <v>0</v>
      </c>
      <c r="F471" s="89" t="str">
        <f>'3'!G$27</f>
        <v>Baths</v>
      </c>
      <c r="G471" s="114" t="s">
        <v>554</v>
      </c>
      <c r="H471" s="110" t="s">
        <v>541</v>
      </c>
      <c r="I471" s="98" t="s">
        <v>10</v>
      </c>
      <c r="J471" s="88" t="s">
        <v>436</v>
      </c>
      <c r="K471" s="88" t="str">
        <f>IF(E471=0,"",E471)</f>
        <v/>
      </c>
      <c r="L471" s="88" t="s">
        <v>565</v>
      </c>
    </row>
    <row r="472" spans="2:12" s="88" customFormat="1" x14ac:dyDescent="0.2">
      <c r="B472" s="88">
        <v>6</v>
      </c>
      <c r="C472" s="88" t="s">
        <v>697</v>
      </c>
      <c r="D472" s="133">
        <v>1</v>
      </c>
      <c r="E472" s="135">
        <f>'3'!H28</f>
        <v>0</v>
      </c>
      <c r="F472" s="89" t="str">
        <f>'3'!H$27</f>
        <v>Square Footage</v>
      </c>
      <c r="G472" s="114" t="s">
        <v>542</v>
      </c>
      <c r="H472" s="110" t="s">
        <v>541</v>
      </c>
      <c r="I472" s="110" t="s">
        <v>11</v>
      </c>
      <c r="J472" s="88" t="s">
        <v>436</v>
      </c>
      <c r="K472" s="88" t="str">
        <f t="shared" si="3"/>
        <v/>
      </c>
    </row>
    <row r="473" spans="2:12" s="88" customFormat="1" x14ac:dyDescent="0.2">
      <c r="B473" s="88">
        <v>6</v>
      </c>
      <c r="C473" s="88" t="s">
        <v>697</v>
      </c>
      <c r="D473" s="133">
        <v>2</v>
      </c>
      <c r="E473" s="135">
        <f>'3'!H29</f>
        <v>0</v>
      </c>
      <c r="F473" s="89" t="str">
        <f>'3'!H$27</f>
        <v>Square Footage</v>
      </c>
      <c r="G473" s="114" t="s">
        <v>542</v>
      </c>
      <c r="H473" s="110" t="s">
        <v>541</v>
      </c>
      <c r="I473" s="110" t="s">
        <v>11</v>
      </c>
      <c r="J473" s="88" t="s">
        <v>436</v>
      </c>
      <c r="K473" s="88" t="str">
        <f t="shared" si="3"/>
        <v/>
      </c>
    </row>
    <row r="474" spans="2:12" s="88" customFormat="1" x14ac:dyDescent="0.2">
      <c r="B474" s="88">
        <v>6</v>
      </c>
      <c r="C474" s="88" t="s">
        <v>697</v>
      </c>
      <c r="D474" s="133">
        <v>3</v>
      </c>
      <c r="E474" s="135">
        <f>'3'!H30</f>
        <v>0</v>
      </c>
      <c r="F474" s="89" t="str">
        <f>'3'!H$27</f>
        <v>Square Footage</v>
      </c>
      <c r="G474" s="114" t="s">
        <v>542</v>
      </c>
      <c r="H474" s="110" t="s">
        <v>541</v>
      </c>
      <c r="I474" s="110" t="s">
        <v>11</v>
      </c>
      <c r="J474" s="88" t="s">
        <v>436</v>
      </c>
      <c r="K474" s="88" t="str">
        <f t="shared" si="3"/>
        <v/>
      </c>
    </row>
    <row r="475" spans="2:12" s="88" customFormat="1" x14ac:dyDescent="0.2">
      <c r="B475" s="88">
        <v>6</v>
      </c>
      <c r="C475" s="88" t="s">
        <v>697</v>
      </c>
      <c r="D475" s="133">
        <v>4</v>
      </c>
      <c r="E475" s="135">
        <f>'3'!H31</f>
        <v>0</v>
      </c>
      <c r="F475" s="89" t="str">
        <f>'3'!H$27</f>
        <v>Square Footage</v>
      </c>
      <c r="G475" s="114" t="s">
        <v>542</v>
      </c>
      <c r="H475" s="110" t="s">
        <v>541</v>
      </c>
      <c r="I475" s="110" t="s">
        <v>11</v>
      </c>
      <c r="J475" s="88" t="s">
        <v>436</v>
      </c>
      <c r="K475" s="88" t="str">
        <f t="shared" si="3"/>
        <v/>
      </c>
    </row>
    <row r="476" spans="2:12" s="88" customFormat="1" x14ac:dyDescent="0.2">
      <c r="B476" s="88">
        <v>6</v>
      </c>
      <c r="C476" s="88" t="s">
        <v>697</v>
      </c>
      <c r="D476" s="133">
        <v>5</v>
      </c>
      <c r="E476" s="135">
        <f>'3'!H32</f>
        <v>0</v>
      </c>
      <c r="F476" s="89" t="str">
        <f>'3'!H$27</f>
        <v>Square Footage</v>
      </c>
      <c r="G476" s="114" t="s">
        <v>542</v>
      </c>
      <c r="H476" s="110" t="s">
        <v>541</v>
      </c>
      <c r="I476" s="110" t="s">
        <v>11</v>
      </c>
      <c r="J476" s="88" t="s">
        <v>436</v>
      </c>
      <c r="K476" s="88" t="str">
        <f t="shared" si="3"/>
        <v/>
      </c>
    </row>
    <row r="477" spans="2:12" s="88" customFormat="1" x14ac:dyDescent="0.2">
      <c r="B477" s="88">
        <v>6</v>
      </c>
      <c r="C477" s="88" t="s">
        <v>697</v>
      </c>
      <c r="D477" s="133">
        <v>6</v>
      </c>
      <c r="E477" s="135">
        <f>'3'!H33</f>
        <v>0</v>
      </c>
      <c r="F477" s="89" t="str">
        <f>'3'!H$27</f>
        <v>Square Footage</v>
      </c>
      <c r="G477" s="114" t="s">
        <v>542</v>
      </c>
      <c r="H477" s="110" t="s">
        <v>541</v>
      </c>
      <c r="I477" s="110" t="s">
        <v>11</v>
      </c>
      <c r="J477" s="88" t="s">
        <v>436</v>
      </c>
      <c r="K477" s="88" t="str">
        <f t="shared" si="3"/>
        <v/>
      </c>
    </row>
    <row r="478" spans="2:12" s="88" customFormat="1" x14ac:dyDescent="0.2">
      <c r="B478" s="88">
        <v>6</v>
      </c>
      <c r="C478" s="88" t="s">
        <v>697</v>
      </c>
      <c r="D478" s="133">
        <v>7</v>
      </c>
      <c r="E478" s="135">
        <f>'3'!H34</f>
        <v>0</v>
      </c>
      <c r="F478" s="89" t="str">
        <f>'3'!H$27</f>
        <v>Square Footage</v>
      </c>
      <c r="G478" s="114" t="s">
        <v>542</v>
      </c>
      <c r="H478" s="110" t="s">
        <v>541</v>
      </c>
      <c r="I478" s="110" t="s">
        <v>11</v>
      </c>
      <c r="J478" s="88" t="s">
        <v>436</v>
      </c>
      <c r="K478" s="88" t="str">
        <f t="shared" si="3"/>
        <v/>
      </c>
    </row>
    <row r="479" spans="2:12" s="88" customFormat="1" x14ac:dyDescent="0.2">
      <c r="B479" s="88">
        <v>6</v>
      </c>
      <c r="C479" s="88" t="s">
        <v>697</v>
      </c>
      <c r="D479" s="133">
        <v>8</v>
      </c>
      <c r="E479" s="135">
        <f>'3'!H35</f>
        <v>0</v>
      </c>
      <c r="F479" s="89" t="str">
        <f>'3'!H$27</f>
        <v>Square Footage</v>
      </c>
      <c r="G479" s="114" t="s">
        <v>542</v>
      </c>
      <c r="H479" s="110" t="s">
        <v>541</v>
      </c>
      <c r="I479" s="110" t="s">
        <v>11</v>
      </c>
      <c r="J479" s="88" t="s">
        <v>436</v>
      </c>
      <c r="K479" s="88" t="str">
        <f t="shared" si="3"/>
        <v/>
      </c>
    </row>
    <row r="480" spans="2:12" s="88" customFormat="1" x14ac:dyDescent="0.2">
      <c r="B480" s="88">
        <v>6</v>
      </c>
      <c r="C480" s="88" t="s">
        <v>697</v>
      </c>
      <c r="D480" s="133">
        <v>9</v>
      </c>
      <c r="E480" s="135">
        <f>'3'!H36</f>
        <v>0</v>
      </c>
      <c r="F480" s="89" t="str">
        <f>'3'!H$27</f>
        <v>Square Footage</v>
      </c>
      <c r="G480" s="114" t="s">
        <v>542</v>
      </c>
      <c r="H480" s="110" t="s">
        <v>541</v>
      </c>
      <c r="I480" s="110" t="s">
        <v>11</v>
      </c>
      <c r="J480" s="88" t="s">
        <v>436</v>
      </c>
      <c r="K480" s="88" t="str">
        <f t="shared" si="3"/>
        <v/>
      </c>
    </row>
    <row r="481" spans="2:12" s="88" customFormat="1" x14ac:dyDescent="0.2">
      <c r="B481" s="88">
        <v>6</v>
      </c>
      <c r="C481" s="88" t="s">
        <v>697</v>
      </c>
      <c r="D481" s="133">
        <v>10</v>
      </c>
      <c r="E481" s="135">
        <f>'3'!H37</f>
        <v>0</v>
      </c>
      <c r="F481" s="89" t="str">
        <f>'3'!H$27</f>
        <v>Square Footage</v>
      </c>
      <c r="G481" s="114" t="s">
        <v>542</v>
      </c>
      <c r="H481" s="110" t="s">
        <v>541</v>
      </c>
      <c r="I481" s="110" t="s">
        <v>11</v>
      </c>
      <c r="J481" s="88" t="s">
        <v>436</v>
      </c>
      <c r="K481" s="88" t="str">
        <f t="shared" si="3"/>
        <v/>
      </c>
    </row>
    <row r="482" spans="2:12" s="88" customFormat="1" x14ac:dyDescent="0.2">
      <c r="B482" s="88">
        <v>6</v>
      </c>
      <c r="C482" s="88" t="s">
        <v>697</v>
      </c>
      <c r="D482" s="133">
        <v>11</v>
      </c>
      <c r="E482" s="135">
        <f>'3'!H38</f>
        <v>0</v>
      </c>
      <c r="F482" s="89" t="str">
        <f>'3'!H$27</f>
        <v>Square Footage</v>
      </c>
      <c r="G482" s="114" t="s">
        <v>542</v>
      </c>
      <c r="H482" s="110" t="s">
        <v>541</v>
      </c>
      <c r="I482" s="98" t="s">
        <v>10</v>
      </c>
      <c r="J482" s="88" t="s">
        <v>436</v>
      </c>
      <c r="K482" s="88" t="str">
        <f t="shared" ref="K482:K529" si="4">IF(E482=0,"",E482)</f>
        <v/>
      </c>
    </row>
    <row r="483" spans="2:12" s="88" customFormat="1" x14ac:dyDescent="0.2">
      <c r="B483" s="88">
        <v>6</v>
      </c>
      <c r="C483" s="88" t="s">
        <v>697</v>
      </c>
      <c r="D483" s="133">
        <v>12</v>
      </c>
      <c r="E483" s="135">
        <f>'3'!H39</f>
        <v>0</v>
      </c>
      <c r="F483" s="89" t="str">
        <f>'3'!H$27</f>
        <v>Square Footage</v>
      </c>
      <c r="G483" s="114" t="s">
        <v>542</v>
      </c>
      <c r="H483" s="110" t="s">
        <v>541</v>
      </c>
      <c r="I483" s="98" t="s">
        <v>10</v>
      </c>
      <c r="J483" s="88" t="s">
        <v>436</v>
      </c>
      <c r="K483" s="88" t="str">
        <f t="shared" si="4"/>
        <v/>
      </c>
    </row>
    <row r="484" spans="2:12" s="88" customFormat="1" x14ac:dyDescent="0.2">
      <c r="B484" s="88">
        <v>6</v>
      </c>
      <c r="C484" s="88" t="s">
        <v>697</v>
      </c>
      <c r="D484" s="133">
        <v>13</v>
      </c>
      <c r="E484" s="135">
        <f>'3'!H40</f>
        <v>0</v>
      </c>
      <c r="F484" s="89" t="str">
        <f>'3'!H$27</f>
        <v>Square Footage</v>
      </c>
      <c r="G484" s="114" t="s">
        <v>542</v>
      </c>
      <c r="H484" s="110" t="s">
        <v>541</v>
      </c>
      <c r="I484" s="98" t="s">
        <v>10</v>
      </c>
      <c r="J484" s="88" t="s">
        <v>436</v>
      </c>
      <c r="K484" s="88" t="str">
        <f t="shared" si="4"/>
        <v/>
      </c>
    </row>
    <row r="485" spans="2:12" s="88" customFormat="1" x14ac:dyDescent="0.2">
      <c r="B485" s="88">
        <v>6</v>
      </c>
      <c r="C485" s="88" t="s">
        <v>697</v>
      </c>
      <c r="D485" s="133">
        <v>14</v>
      </c>
      <c r="E485" s="135">
        <f>'3'!H41</f>
        <v>0</v>
      </c>
      <c r="F485" s="89" t="str">
        <f>'3'!H$27</f>
        <v>Square Footage</v>
      </c>
      <c r="G485" s="114" t="s">
        <v>542</v>
      </c>
      <c r="H485" s="110" t="s">
        <v>541</v>
      </c>
      <c r="I485" s="98" t="s">
        <v>10</v>
      </c>
      <c r="J485" s="88" t="s">
        <v>436</v>
      </c>
      <c r="K485" s="88" t="str">
        <f t="shared" si="4"/>
        <v/>
      </c>
    </row>
    <row r="486" spans="2:12" s="88" customFormat="1" x14ac:dyDescent="0.2">
      <c r="B486" s="88">
        <v>6</v>
      </c>
      <c r="C486" s="88" t="s">
        <v>697</v>
      </c>
      <c r="D486" s="133">
        <v>15</v>
      </c>
      <c r="E486" s="135">
        <f>'3'!H42</f>
        <v>0</v>
      </c>
      <c r="F486" s="89" t="str">
        <f>'3'!H$27</f>
        <v>Square Footage</v>
      </c>
      <c r="G486" s="114" t="s">
        <v>542</v>
      </c>
      <c r="H486" s="110" t="s">
        <v>541</v>
      </c>
      <c r="I486" s="98" t="s">
        <v>10</v>
      </c>
      <c r="J486" s="88" t="s">
        <v>436</v>
      </c>
      <c r="K486" s="88" t="str">
        <f t="shared" si="4"/>
        <v/>
      </c>
    </row>
    <row r="487" spans="2:12" s="88" customFormat="1" x14ac:dyDescent="0.2">
      <c r="B487" s="88">
        <v>6</v>
      </c>
      <c r="C487" s="88" t="s">
        <v>697</v>
      </c>
      <c r="D487" s="133">
        <v>16</v>
      </c>
      <c r="E487" s="135">
        <f>'3'!H43</f>
        <v>0</v>
      </c>
      <c r="F487" s="89" t="str">
        <f>'3'!H$27</f>
        <v>Square Footage</v>
      </c>
      <c r="G487" s="114" t="s">
        <v>542</v>
      </c>
      <c r="H487" s="110" t="s">
        <v>541</v>
      </c>
      <c r="I487" s="98" t="s">
        <v>10</v>
      </c>
      <c r="J487" s="88" t="s">
        <v>436</v>
      </c>
      <c r="K487" s="88" t="str">
        <f t="shared" si="4"/>
        <v/>
      </c>
    </row>
    <row r="488" spans="2:12" s="88" customFormat="1" x14ac:dyDescent="0.2">
      <c r="B488" s="88">
        <v>6</v>
      </c>
      <c r="C488" s="88" t="s">
        <v>697</v>
      </c>
      <c r="D488" s="133">
        <v>17</v>
      </c>
      <c r="E488" s="135">
        <f>'3'!H44</f>
        <v>0</v>
      </c>
      <c r="F488" s="89" t="str">
        <f>'3'!H$27</f>
        <v>Square Footage</v>
      </c>
      <c r="G488" s="114" t="s">
        <v>542</v>
      </c>
      <c r="H488" s="110" t="s">
        <v>541</v>
      </c>
      <c r="I488" s="98" t="s">
        <v>10</v>
      </c>
      <c r="J488" s="88" t="s">
        <v>436</v>
      </c>
      <c r="K488" s="88" t="str">
        <f t="shared" si="4"/>
        <v/>
      </c>
    </row>
    <row r="489" spans="2:12" s="88" customFormat="1" x14ac:dyDescent="0.2">
      <c r="B489" s="88">
        <v>6</v>
      </c>
      <c r="C489" s="88" t="s">
        <v>697</v>
      </c>
      <c r="D489" s="133">
        <v>18</v>
      </c>
      <c r="E489" s="135">
        <f>'3'!H45</f>
        <v>0</v>
      </c>
      <c r="F489" s="89" t="str">
        <f>'3'!H$27</f>
        <v>Square Footage</v>
      </c>
      <c r="G489" s="114" t="s">
        <v>542</v>
      </c>
      <c r="H489" s="110" t="s">
        <v>541</v>
      </c>
      <c r="I489" s="98" t="s">
        <v>10</v>
      </c>
      <c r="J489" s="88" t="s">
        <v>436</v>
      </c>
      <c r="K489" s="88" t="str">
        <f t="shared" si="4"/>
        <v/>
      </c>
    </row>
    <row r="490" spans="2:12" s="88" customFormat="1" x14ac:dyDescent="0.2">
      <c r="B490" s="88">
        <v>6</v>
      </c>
      <c r="C490" s="88" t="s">
        <v>697</v>
      </c>
      <c r="D490" s="133">
        <v>19</v>
      </c>
      <c r="E490" s="135">
        <f>'3'!H46</f>
        <v>0</v>
      </c>
      <c r="F490" s="89" t="str">
        <f>'3'!H$27</f>
        <v>Square Footage</v>
      </c>
      <c r="G490" s="114" t="s">
        <v>542</v>
      </c>
      <c r="H490" s="110" t="s">
        <v>541</v>
      </c>
      <c r="I490" s="98" t="s">
        <v>10</v>
      </c>
      <c r="J490" s="88" t="s">
        <v>436</v>
      </c>
      <c r="K490" s="88" t="str">
        <f>IF(E490=0,"",E490)</f>
        <v/>
      </c>
    </row>
    <row r="491" spans="2:12" s="88" customFormat="1" x14ac:dyDescent="0.2">
      <c r="B491" s="88">
        <v>6</v>
      </c>
      <c r="C491" s="88" t="s">
        <v>697</v>
      </c>
      <c r="D491" s="133">
        <v>20</v>
      </c>
      <c r="E491" s="135">
        <f>'3'!H47</f>
        <v>0</v>
      </c>
      <c r="F491" s="89" t="str">
        <f>'3'!H$27</f>
        <v>Square Footage</v>
      </c>
      <c r="G491" s="114" t="s">
        <v>542</v>
      </c>
      <c r="H491" s="110" t="s">
        <v>541</v>
      </c>
      <c r="I491" s="98" t="s">
        <v>10</v>
      </c>
      <c r="J491" s="88" t="s">
        <v>436</v>
      </c>
      <c r="K491" s="88" t="str">
        <f>IF(E491=0,"",E491)</f>
        <v/>
      </c>
    </row>
    <row r="492" spans="2:12" s="88" customFormat="1" x14ac:dyDescent="0.2">
      <c r="B492" s="88">
        <v>6</v>
      </c>
      <c r="C492" s="88" t="s">
        <v>697</v>
      </c>
      <c r="D492" s="133">
        <v>1</v>
      </c>
      <c r="E492" s="129">
        <f>'3'!I28</f>
        <v>0</v>
      </c>
      <c r="F492" s="89" t="str">
        <f>'3'!I$27</f>
        <v>Proposed Monthly Rent</v>
      </c>
      <c r="G492" s="114" t="s">
        <v>554</v>
      </c>
      <c r="H492" s="110" t="s">
        <v>541</v>
      </c>
      <c r="I492" s="110" t="s">
        <v>11</v>
      </c>
      <c r="J492" s="88" t="s">
        <v>436</v>
      </c>
      <c r="K492" s="88" t="str">
        <f t="shared" si="4"/>
        <v/>
      </c>
      <c r="L492" s="93" t="s">
        <v>565</v>
      </c>
    </row>
    <row r="493" spans="2:12" s="88" customFormat="1" x14ac:dyDescent="0.2">
      <c r="B493" s="88">
        <v>6</v>
      </c>
      <c r="C493" s="88" t="s">
        <v>697</v>
      </c>
      <c r="D493" s="133">
        <v>2</v>
      </c>
      <c r="E493" s="129">
        <f>'3'!I29</f>
        <v>0</v>
      </c>
      <c r="F493" s="89" t="str">
        <f>'3'!I$27</f>
        <v>Proposed Monthly Rent</v>
      </c>
      <c r="G493" s="114" t="s">
        <v>554</v>
      </c>
      <c r="H493" s="110" t="s">
        <v>541</v>
      </c>
      <c r="I493" s="110" t="s">
        <v>11</v>
      </c>
      <c r="J493" s="88" t="s">
        <v>436</v>
      </c>
      <c r="K493" s="88" t="str">
        <f t="shared" si="4"/>
        <v/>
      </c>
      <c r="L493" s="93" t="s">
        <v>565</v>
      </c>
    </row>
    <row r="494" spans="2:12" s="88" customFormat="1" x14ac:dyDescent="0.2">
      <c r="B494" s="88">
        <v>6</v>
      </c>
      <c r="C494" s="88" t="s">
        <v>697</v>
      </c>
      <c r="D494" s="133">
        <v>3</v>
      </c>
      <c r="E494" s="129">
        <f>'3'!I30</f>
        <v>0</v>
      </c>
      <c r="F494" s="89" t="str">
        <f>'3'!I$27</f>
        <v>Proposed Monthly Rent</v>
      </c>
      <c r="G494" s="114" t="s">
        <v>554</v>
      </c>
      <c r="H494" s="110" t="s">
        <v>541</v>
      </c>
      <c r="I494" s="110" t="s">
        <v>11</v>
      </c>
      <c r="J494" s="88" t="s">
        <v>436</v>
      </c>
      <c r="K494" s="88" t="str">
        <f t="shared" si="4"/>
        <v/>
      </c>
      <c r="L494" s="93" t="s">
        <v>565</v>
      </c>
    </row>
    <row r="495" spans="2:12" s="88" customFormat="1" x14ac:dyDescent="0.2">
      <c r="B495" s="88">
        <v>6</v>
      </c>
      <c r="C495" s="88" t="s">
        <v>697</v>
      </c>
      <c r="D495" s="133">
        <v>4</v>
      </c>
      <c r="E495" s="129">
        <f>'3'!I31</f>
        <v>0</v>
      </c>
      <c r="F495" s="89" t="str">
        <f>'3'!I$27</f>
        <v>Proposed Monthly Rent</v>
      </c>
      <c r="G495" s="114" t="s">
        <v>554</v>
      </c>
      <c r="H495" s="110" t="s">
        <v>541</v>
      </c>
      <c r="I495" s="110" t="s">
        <v>11</v>
      </c>
      <c r="J495" s="88" t="s">
        <v>436</v>
      </c>
      <c r="K495" s="88" t="str">
        <f t="shared" si="4"/>
        <v/>
      </c>
      <c r="L495" s="93" t="s">
        <v>565</v>
      </c>
    </row>
    <row r="496" spans="2:12" s="88" customFormat="1" x14ac:dyDescent="0.2">
      <c r="B496" s="88">
        <v>6</v>
      </c>
      <c r="C496" s="88" t="s">
        <v>697</v>
      </c>
      <c r="D496" s="133">
        <v>5</v>
      </c>
      <c r="E496" s="129">
        <f>'3'!I32</f>
        <v>0</v>
      </c>
      <c r="F496" s="89" t="str">
        <f>'3'!I$27</f>
        <v>Proposed Monthly Rent</v>
      </c>
      <c r="G496" s="114" t="s">
        <v>554</v>
      </c>
      <c r="H496" s="110" t="s">
        <v>541</v>
      </c>
      <c r="I496" s="110" t="s">
        <v>11</v>
      </c>
      <c r="J496" s="88" t="s">
        <v>436</v>
      </c>
      <c r="K496" s="88" t="str">
        <f t="shared" si="4"/>
        <v/>
      </c>
      <c r="L496" s="93" t="s">
        <v>565</v>
      </c>
    </row>
    <row r="497" spans="2:12" s="88" customFormat="1" x14ac:dyDescent="0.2">
      <c r="B497" s="88">
        <v>6</v>
      </c>
      <c r="C497" s="88" t="s">
        <v>697</v>
      </c>
      <c r="D497" s="133">
        <v>6</v>
      </c>
      <c r="E497" s="129">
        <f>'3'!I33</f>
        <v>0</v>
      </c>
      <c r="F497" s="89" t="str">
        <f>'3'!I$27</f>
        <v>Proposed Monthly Rent</v>
      </c>
      <c r="G497" s="114" t="s">
        <v>554</v>
      </c>
      <c r="H497" s="110" t="s">
        <v>541</v>
      </c>
      <c r="I497" s="110" t="s">
        <v>11</v>
      </c>
      <c r="J497" s="88" t="s">
        <v>436</v>
      </c>
      <c r="K497" s="88" t="str">
        <f t="shared" si="4"/>
        <v/>
      </c>
      <c r="L497" s="93" t="s">
        <v>565</v>
      </c>
    </row>
    <row r="498" spans="2:12" s="88" customFormat="1" x14ac:dyDescent="0.2">
      <c r="B498" s="88">
        <v>6</v>
      </c>
      <c r="C498" s="88" t="s">
        <v>697</v>
      </c>
      <c r="D498" s="133">
        <v>7</v>
      </c>
      <c r="E498" s="129">
        <f>'3'!I34</f>
        <v>0</v>
      </c>
      <c r="F498" s="89" t="str">
        <f>'3'!I$27</f>
        <v>Proposed Monthly Rent</v>
      </c>
      <c r="G498" s="114" t="s">
        <v>554</v>
      </c>
      <c r="H498" s="110" t="s">
        <v>541</v>
      </c>
      <c r="I498" s="110" t="s">
        <v>11</v>
      </c>
      <c r="J498" s="88" t="s">
        <v>436</v>
      </c>
      <c r="K498" s="88" t="str">
        <f t="shared" si="4"/>
        <v/>
      </c>
      <c r="L498" s="93" t="s">
        <v>565</v>
      </c>
    </row>
    <row r="499" spans="2:12" s="88" customFormat="1" x14ac:dyDescent="0.2">
      <c r="B499" s="88">
        <v>6</v>
      </c>
      <c r="C499" s="88" t="s">
        <v>697</v>
      </c>
      <c r="D499" s="133">
        <v>8</v>
      </c>
      <c r="E499" s="129">
        <f>'3'!I35</f>
        <v>0</v>
      </c>
      <c r="F499" s="89" t="str">
        <f>'3'!I$27</f>
        <v>Proposed Monthly Rent</v>
      </c>
      <c r="G499" s="114" t="s">
        <v>554</v>
      </c>
      <c r="H499" s="110" t="s">
        <v>541</v>
      </c>
      <c r="I499" s="110" t="s">
        <v>11</v>
      </c>
      <c r="J499" s="88" t="s">
        <v>436</v>
      </c>
      <c r="K499" s="88" t="str">
        <f t="shared" si="4"/>
        <v/>
      </c>
      <c r="L499" s="93" t="s">
        <v>565</v>
      </c>
    </row>
    <row r="500" spans="2:12" s="88" customFormat="1" x14ac:dyDescent="0.2">
      <c r="B500" s="88">
        <v>6</v>
      </c>
      <c r="C500" s="88" t="s">
        <v>697</v>
      </c>
      <c r="D500" s="133">
        <v>9</v>
      </c>
      <c r="E500" s="129">
        <f>'3'!I36</f>
        <v>0</v>
      </c>
      <c r="F500" s="89" t="str">
        <f>'3'!I$27</f>
        <v>Proposed Monthly Rent</v>
      </c>
      <c r="G500" s="114" t="s">
        <v>554</v>
      </c>
      <c r="H500" s="110" t="s">
        <v>541</v>
      </c>
      <c r="I500" s="110" t="s">
        <v>11</v>
      </c>
      <c r="J500" s="88" t="s">
        <v>436</v>
      </c>
      <c r="K500" s="88" t="str">
        <f t="shared" si="4"/>
        <v/>
      </c>
      <c r="L500" s="93" t="s">
        <v>565</v>
      </c>
    </row>
    <row r="501" spans="2:12" s="88" customFormat="1" x14ac:dyDescent="0.2">
      <c r="B501" s="88">
        <v>6</v>
      </c>
      <c r="C501" s="88" t="s">
        <v>697</v>
      </c>
      <c r="D501" s="133">
        <v>10</v>
      </c>
      <c r="E501" s="129">
        <f>'3'!I37</f>
        <v>0</v>
      </c>
      <c r="F501" s="89" t="str">
        <f>'3'!I$27</f>
        <v>Proposed Monthly Rent</v>
      </c>
      <c r="G501" s="114" t="s">
        <v>554</v>
      </c>
      <c r="H501" s="110" t="s">
        <v>541</v>
      </c>
      <c r="I501" s="110" t="s">
        <v>11</v>
      </c>
      <c r="J501" s="88" t="s">
        <v>436</v>
      </c>
      <c r="K501" s="88" t="str">
        <f t="shared" si="4"/>
        <v/>
      </c>
      <c r="L501" s="93" t="s">
        <v>565</v>
      </c>
    </row>
    <row r="502" spans="2:12" s="88" customFormat="1" x14ac:dyDescent="0.2">
      <c r="B502" s="88">
        <v>6</v>
      </c>
      <c r="C502" s="88" t="s">
        <v>697</v>
      </c>
      <c r="D502" s="133">
        <v>11</v>
      </c>
      <c r="E502" s="129">
        <f>'3'!I38</f>
        <v>0</v>
      </c>
      <c r="F502" s="89" t="str">
        <f>'3'!I$27</f>
        <v>Proposed Monthly Rent</v>
      </c>
      <c r="G502" s="114" t="s">
        <v>554</v>
      </c>
      <c r="H502" s="110" t="s">
        <v>541</v>
      </c>
      <c r="I502" s="98" t="s">
        <v>10</v>
      </c>
      <c r="J502" s="88" t="s">
        <v>436</v>
      </c>
      <c r="K502" s="88" t="str">
        <f t="shared" si="4"/>
        <v/>
      </c>
      <c r="L502" s="93" t="s">
        <v>565</v>
      </c>
    </row>
    <row r="503" spans="2:12" s="88" customFormat="1" x14ac:dyDescent="0.2">
      <c r="B503" s="88">
        <v>6</v>
      </c>
      <c r="C503" s="88" t="s">
        <v>697</v>
      </c>
      <c r="D503" s="133">
        <v>12</v>
      </c>
      <c r="E503" s="129">
        <f>'3'!I39</f>
        <v>0</v>
      </c>
      <c r="F503" s="89" t="str">
        <f>'3'!I$27</f>
        <v>Proposed Monthly Rent</v>
      </c>
      <c r="G503" s="114" t="s">
        <v>554</v>
      </c>
      <c r="H503" s="110" t="s">
        <v>541</v>
      </c>
      <c r="I503" s="98" t="s">
        <v>10</v>
      </c>
      <c r="J503" s="88" t="s">
        <v>436</v>
      </c>
      <c r="K503" s="88" t="str">
        <f t="shared" si="4"/>
        <v/>
      </c>
      <c r="L503" s="93" t="s">
        <v>565</v>
      </c>
    </row>
    <row r="504" spans="2:12" s="88" customFormat="1" x14ac:dyDescent="0.2">
      <c r="B504" s="88">
        <v>6</v>
      </c>
      <c r="C504" s="88" t="s">
        <v>697</v>
      </c>
      <c r="D504" s="133">
        <v>13</v>
      </c>
      <c r="E504" s="129">
        <f>'3'!I40</f>
        <v>0</v>
      </c>
      <c r="F504" s="89" t="str">
        <f>'3'!I$27</f>
        <v>Proposed Monthly Rent</v>
      </c>
      <c r="G504" s="114" t="s">
        <v>554</v>
      </c>
      <c r="H504" s="110" t="s">
        <v>541</v>
      </c>
      <c r="I504" s="98" t="s">
        <v>10</v>
      </c>
      <c r="J504" s="88" t="s">
        <v>436</v>
      </c>
      <c r="K504" s="88" t="str">
        <f t="shared" si="4"/>
        <v/>
      </c>
      <c r="L504" s="93" t="s">
        <v>565</v>
      </c>
    </row>
    <row r="505" spans="2:12" s="88" customFormat="1" x14ac:dyDescent="0.2">
      <c r="B505" s="88">
        <v>6</v>
      </c>
      <c r="C505" s="88" t="s">
        <v>697</v>
      </c>
      <c r="D505" s="133">
        <v>14</v>
      </c>
      <c r="E505" s="129">
        <f>'3'!I41</f>
        <v>0</v>
      </c>
      <c r="F505" s="89" t="str">
        <f>'3'!I$27</f>
        <v>Proposed Monthly Rent</v>
      </c>
      <c r="G505" s="114" t="s">
        <v>554</v>
      </c>
      <c r="H505" s="110" t="s">
        <v>541</v>
      </c>
      <c r="I505" s="98" t="s">
        <v>10</v>
      </c>
      <c r="J505" s="88" t="s">
        <v>436</v>
      </c>
      <c r="K505" s="88" t="str">
        <f t="shared" si="4"/>
        <v/>
      </c>
      <c r="L505" s="93" t="s">
        <v>565</v>
      </c>
    </row>
    <row r="506" spans="2:12" s="88" customFormat="1" x14ac:dyDescent="0.2">
      <c r="B506" s="88">
        <v>6</v>
      </c>
      <c r="C506" s="88" t="s">
        <v>697</v>
      </c>
      <c r="D506" s="133">
        <v>15</v>
      </c>
      <c r="E506" s="129">
        <f>'3'!I42</f>
        <v>0</v>
      </c>
      <c r="F506" s="89" t="str">
        <f>'3'!I$27</f>
        <v>Proposed Monthly Rent</v>
      </c>
      <c r="G506" s="114" t="s">
        <v>554</v>
      </c>
      <c r="H506" s="110" t="s">
        <v>541</v>
      </c>
      <c r="I506" s="98" t="s">
        <v>10</v>
      </c>
      <c r="J506" s="88" t="s">
        <v>436</v>
      </c>
      <c r="K506" s="88" t="str">
        <f t="shared" si="4"/>
        <v/>
      </c>
      <c r="L506" s="93" t="s">
        <v>565</v>
      </c>
    </row>
    <row r="507" spans="2:12" s="88" customFormat="1" x14ac:dyDescent="0.2">
      <c r="B507" s="88">
        <v>6</v>
      </c>
      <c r="C507" s="88" t="s">
        <v>697</v>
      </c>
      <c r="D507" s="133">
        <v>16</v>
      </c>
      <c r="E507" s="129">
        <f>'3'!I43</f>
        <v>0</v>
      </c>
      <c r="F507" s="89" t="str">
        <f>'3'!I$27</f>
        <v>Proposed Monthly Rent</v>
      </c>
      <c r="G507" s="114" t="s">
        <v>554</v>
      </c>
      <c r="H507" s="110" t="s">
        <v>541</v>
      </c>
      <c r="I507" s="98" t="s">
        <v>10</v>
      </c>
      <c r="J507" s="88" t="s">
        <v>436</v>
      </c>
      <c r="K507" s="88" t="str">
        <f t="shared" si="4"/>
        <v/>
      </c>
      <c r="L507" s="93" t="s">
        <v>565</v>
      </c>
    </row>
    <row r="508" spans="2:12" s="88" customFormat="1" x14ac:dyDescent="0.2">
      <c r="B508" s="88">
        <v>6</v>
      </c>
      <c r="C508" s="88" t="s">
        <v>697</v>
      </c>
      <c r="D508" s="133">
        <v>17</v>
      </c>
      <c r="E508" s="129">
        <f>'3'!I44</f>
        <v>0</v>
      </c>
      <c r="F508" s="89" t="str">
        <f>'3'!I$27</f>
        <v>Proposed Monthly Rent</v>
      </c>
      <c r="G508" s="114" t="s">
        <v>554</v>
      </c>
      <c r="H508" s="110" t="s">
        <v>541</v>
      </c>
      <c r="I508" s="98" t="s">
        <v>10</v>
      </c>
      <c r="J508" s="88" t="s">
        <v>436</v>
      </c>
      <c r="K508" s="88" t="str">
        <f t="shared" si="4"/>
        <v/>
      </c>
      <c r="L508" s="93" t="s">
        <v>565</v>
      </c>
    </row>
    <row r="509" spans="2:12" s="88" customFormat="1" x14ac:dyDescent="0.2">
      <c r="B509" s="88">
        <v>6</v>
      </c>
      <c r="C509" s="88" t="s">
        <v>697</v>
      </c>
      <c r="D509" s="133">
        <v>18</v>
      </c>
      <c r="E509" s="129">
        <f>'3'!I45</f>
        <v>0</v>
      </c>
      <c r="F509" s="89" t="str">
        <f>'3'!I$27</f>
        <v>Proposed Monthly Rent</v>
      </c>
      <c r="G509" s="114" t="s">
        <v>554</v>
      </c>
      <c r="H509" s="110" t="s">
        <v>541</v>
      </c>
      <c r="I509" s="98" t="s">
        <v>10</v>
      </c>
      <c r="J509" s="88" t="s">
        <v>436</v>
      </c>
      <c r="K509" s="88" t="str">
        <f t="shared" si="4"/>
        <v/>
      </c>
      <c r="L509" s="93" t="s">
        <v>565</v>
      </c>
    </row>
    <row r="510" spans="2:12" s="88" customFormat="1" x14ac:dyDescent="0.2">
      <c r="B510" s="88">
        <v>6</v>
      </c>
      <c r="C510" s="88" t="s">
        <v>697</v>
      </c>
      <c r="D510" s="133">
        <v>19</v>
      </c>
      <c r="E510" s="129">
        <f>'3'!I46</f>
        <v>0</v>
      </c>
      <c r="F510" s="89" t="str">
        <f>'3'!I$27</f>
        <v>Proposed Monthly Rent</v>
      </c>
      <c r="G510" s="114" t="s">
        <v>554</v>
      </c>
      <c r="H510" s="110" t="s">
        <v>541</v>
      </c>
      <c r="I510" s="98" t="s">
        <v>10</v>
      </c>
      <c r="J510" s="88" t="s">
        <v>436</v>
      </c>
      <c r="K510" s="88" t="str">
        <f>IF(E510=0,"",E510)</f>
        <v/>
      </c>
      <c r="L510" s="93" t="s">
        <v>565</v>
      </c>
    </row>
    <row r="511" spans="2:12" s="88" customFormat="1" x14ac:dyDescent="0.2">
      <c r="B511" s="88">
        <v>6</v>
      </c>
      <c r="C511" s="88" t="s">
        <v>697</v>
      </c>
      <c r="D511" s="133">
        <v>20</v>
      </c>
      <c r="E511" s="129">
        <f>'3'!I47</f>
        <v>0</v>
      </c>
      <c r="F511" s="89" t="str">
        <f>'3'!I$27</f>
        <v>Proposed Monthly Rent</v>
      </c>
      <c r="G511" s="114" t="s">
        <v>554</v>
      </c>
      <c r="H511" s="110" t="s">
        <v>541</v>
      </c>
      <c r="I511" s="98" t="s">
        <v>10</v>
      </c>
      <c r="J511" s="88" t="s">
        <v>436</v>
      </c>
      <c r="K511" s="88" t="str">
        <f>IF(E511=0,"",E511)</f>
        <v/>
      </c>
      <c r="L511" s="93" t="s">
        <v>565</v>
      </c>
    </row>
    <row r="512" spans="2:12" s="88" customFormat="1" x14ac:dyDescent="0.2">
      <c r="B512" s="88">
        <v>6</v>
      </c>
      <c r="C512" s="88" t="s">
        <v>697</v>
      </c>
      <c r="D512" s="133">
        <v>1</v>
      </c>
      <c r="E512" s="129">
        <f>'3'!J28</f>
        <v>0</v>
      </c>
      <c r="F512" s="89" t="str">
        <f>'3'!J$27</f>
        <v>Utility Allowance</v>
      </c>
      <c r="G512" s="114" t="s">
        <v>554</v>
      </c>
      <c r="H512" s="88" t="s">
        <v>438</v>
      </c>
      <c r="I512" s="90" t="s">
        <v>11</v>
      </c>
      <c r="J512" s="88" t="s">
        <v>436</v>
      </c>
      <c r="K512" s="88" t="str">
        <f t="shared" si="4"/>
        <v/>
      </c>
      <c r="L512" s="93" t="s">
        <v>565</v>
      </c>
    </row>
    <row r="513" spans="2:12" s="88" customFormat="1" x14ac:dyDescent="0.2">
      <c r="B513" s="88">
        <v>6</v>
      </c>
      <c r="C513" s="88" t="s">
        <v>697</v>
      </c>
      <c r="D513" s="133">
        <v>2</v>
      </c>
      <c r="E513" s="129">
        <f>'3'!J29</f>
        <v>0</v>
      </c>
      <c r="F513" s="89" t="str">
        <f>'3'!J$27</f>
        <v>Utility Allowance</v>
      </c>
      <c r="G513" s="114" t="s">
        <v>554</v>
      </c>
      <c r="H513" s="88" t="s">
        <v>438</v>
      </c>
      <c r="I513" s="90" t="s">
        <v>11</v>
      </c>
      <c r="J513" s="88" t="s">
        <v>436</v>
      </c>
      <c r="K513" s="88" t="str">
        <f t="shared" si="4"/>
        <v/>
      </c>
      <c r="L513" s="93" t="s">
        <v>565</v>
      </c>
    </row>
    <row r="514" spans="2:12" s="88" customFormat="1" x14ac:dyDescent="0.2">
      <c r="B514" s="88">
        <v>6</v>
      </c>
      <c r="C514" s="88" t="s">
        <v>697</v>
      </c>
      <c r="D514" s="133">
        <v>3</v>
      </c>
      <c r="E514" s="129">
        <f>'3'!J30</f>
        <v>0</v>
      </c>
      <c r="F514" s="89" t="str">
        <f>'3'!J$27</f>
        <v>Utility Allowance</v>
      </c>
      <c r="G514" s="114" t="s">
        <v>554</v>
      </c>
      <c r="H514" s="88" t="s">
        <v>438</v>
      </c>
      <c r="I514" s="90" t="s">
        <v>11</v>
      </c>
      <c r="J514" s="88" t="s">
        <v>436</v>
      </c>
      <c r="K514" s="88" t="str">
        <f t="shared" si="4"/>
        <v/>
      </c>
      <c r="L514" s="93" t="s">
        <v>565</v>
      </c>
    </row>
    <row r="515" spans="2:12" s="88" customFormat="1" x14ac:dyDescent="0.2">
      <c r="B515" s="88">
        <v>6</v>
      </c>
      <c r="C515" s="88" t="s">
        <v>697</v>
      </c>
      <c r="D515" s="133">
        <v>4</v>
      </c>
      <c r="E515" s="129">
        <f>'3'!J31</f>
        <v>0</v>
      </c>
      <c r="F515" s="89" t="str">
        <f>'3'!J$27</f>
        <v>Utility Allowance</v>
      </c>
      <c r="G515" s="114" t="s">
        <v>554</v>
      </c>
      <c r="H515" s="88" t="s">
        <v>438</v>
      </c>
      <c r="I515" s="90" t="s">
        <v>11</v>
      </c>
      <c r="J515" s="88" t="s">
        <v>436</v>
      </c>
      <c r="K515" s="88" t="str">
        <f t="shared" si="4"/>
        <v/>
      </c>
      <c r="L515" s="93" t="s">
        <v>565</v>
      </c>
    </row>
    <row r="516" spans="2:12" s="88" customFormat="1" x14ac:dyDescent="0.2">
      <c r="B516" s="88">
        <v>6</v>
      </c>
      <c r="C516" s="88" t="s">
        <v>697</v>
      </c>
      <c r="D516" s="133">
        <v>5</v>
      </c>
      <c r="E516" s="129">
        <f>'3'!J32</f>
        <v>0</v>
      </c>
      <c r="F516" s="89" t="str">
        <f>'3'!J$27</f>
        <v>Utility Allowance</v>
      </c>
      <c r="G516" s="114" t="s">
        <v>554</v>
      </c>
      <c r="H516" s="88" t="s">
        <v>438</v>
      </c>
      <c r="I516" s="90" t="s">
        <v>11</v>
      </c>
      <c r="J516" s="88" t="s">
        <v>436</v>
      </c>
      <c r="K516" s="88" t="str">
        <f t="shared" si="4"/>
        <v/>
      </c>
      <c r="L516" s="93" t="s">
        <v>565</v>
      </c>
    </row>
    <row r="517" spans="2:12" s="88" customFormat="1" x14ac:dyDescent="0.2">
      <c r="B517" s="88">
        <v>6</v>
      </c>
      <c r="C517" s="88" t="s">
        <v>697</v>
      </c>
      <c r="D517" s="133">
        <v>6</v>
      </c>
      <c r="E517" s="129">
        <f>'3'!J33</f>
        <v>0</v>
      </c>
      <c r="F517" s="89" t="str">
        <f>'3'!J$27</f>
        <v>Utility Allowance</v>
      </c>
      <c r="G517" s="114" t="s">
        <v>554</v>
      </c>
      <c r="H517" s="88" t="s">
        <v>438</v>
      </c>
      <c r="I517" s="90" t="s">
        <v>11</v>
      </c>
      <c r="J517" s="88" t="s">
        <v>436</v>
      </c>
      <c r="K517" s="88" t="str">
        <f t="shared" si="4"/>
        <v/>
      </c>
      <c r="L517" s="93" t="s">
        <v>565</v>
      </c>
    </row>
    <row r="518" spans="2:12" s="88" customFormat="1" x14ac:dyDescent="0.2">
      <c r="B518" s="88">
        <v>6</v>
      </c>
      <c r="C518" s="88" t="s">
        <v>697</v>
      </c>
      <c r="D518" s="133">
        <v>7</v>
      </c>
      <c r="E518" s="129">
        <f>'3'!J34</f>
        <v>0</v>
      </c>
      <c r="F518" s="89" t="str">
        <f>'3'!J$27</f>
        <v>Utility Allowance</v>
      </c>
      <c r="G518" s="114" t="s">
        <v>554</v>
      </c>
      <c r="H518" s="88" t="s">
        <v>438</v>
      </c>
      <c r="I518" s="90" t="s">
        <v>11</v>
      </c>
      <c r="J518" s="88" t="s">
        <v>436</v>
      </c>
      <c r="K518" s="88" t="str">
        <f t="shared" si="4"/>
        <v/>
      </c>
      <c r="L518" s="93" t="s">
        <v>565</v>
      </c>
    </row>
    <row r="519" spans="2:12" s="88" customFormat="1" x14ac:dyDescent="0.2">
      <c r="B519" s="88">
        <v>6</v>
      </c>
      <c r="C519" s="88" t="s">
        <v>697</v>
      </c>
      <c r="D519" s="133">
        <v>8</v>
      </c>
      <c r="E519" s="129">
        <f>'3'!J35</f>
        <v>0</v>
      </c>
      <c r="F519" s="89" t="str">
        <f>'3'!J$27</f>
        <v>Utility Allowance</v>
      </c>
      <c r="G519" s="114" t="s">
        <v>554</v>
      </c>
      <c r="H519" s="88" t="s">
        <v>438</v>
      </c>
      <c r="I519" s="90" t="s">
        <v>11</v>
      </c>
      <c r="J519" s="88" t="s">
        <v>436</v>
      </c>
      <c r="K519" s="88" t="str">
        <f t="shared" si="4"/>
        <v/>
      </c>
      <c r="L519" s="93" t="s">
        <v>565</v>
      </c>
    </row>
    <row r="520" spans="2:12" s="88" customFormat="1" x14ac:dyDescent="0.2">
      <c r="B520" s="88">
        <v>6</v>
      </c>
      <c r="C520" s="88" t="s">
        <v>697</v>
      </c>
      <c r="D520" s="133">
        <v>9</v>
      </c>
      <c r="E520" s="129">
        <f>'3'!J36</f>
        <v>0</v>
      </c>
      <c r="F520" s="89" t="str">
        <f>'3'!J$27</f>
        <v>Utility Allowance</v>
      </c>
      <c r="G520" s="114" t="s">
        <v>554</v>
      </c>
      <c r="H520" s="88" t="s">
        <v>438</v>
      </c>
      <c r="I520" s="90" t="s">
        <v>11</v>
      </c>
      <c r="J520" s="88" t="s">
        <v>436</v>
      </c>
      <c r="K520" s="88" t="str">
        <f t="shared" si="4"/>
        <v/>
      </c>
      <c r="L520" s="93" t="s">
        <v>565</v>
      </c>
    </row>
    <row r="521" spans="2:12" s="88" customFormat="1" x14ac:dyDescent="0.2">
      <c r="B521" s="88">
        <v>6</v>
      </c>
      <c r="C521" s="88" t="s">
        <v>697</v>
      </c>
      <c r="D521" s="133">
        <v>10</v>
      </c>
      <c r="E521" s="129">
        <f>'3'!J37</f>
        <v>0</v>
      </c>
      <c r="F521" s="89" t="str">
        <f>'3'!J$27</f>
        <v>Utility Allowance</v>
      </c>
      <c r="G521" s="114" t="s">
        <v>554</v>
      </c>
      <c r="H521" s="88" t="s">
        <v>438</v>
      </c>
      <c r="I521" s="90" t="s">
        <v>11</v>
      </c>
      <c r="J521" s="88" t="s">
        <v>436</v>
      </c>
      <c r="K521" s="88" t="str">
        <f t="shared" si="4"/>
        <v/>
      </c>
      <c r="L521" s="93" t="s">
        <v>565</v>
      </c>
    </row>
    <row r="522" spans="2:12" s="88" customFormat="1" x14ac:dyDescent="0.2">
      <c r="B522" s="88">
        <v>6</v>
      </c>
      <c r="C522" s="88" t="s">
        <v>697</v>
      </c>
      <c r="D522" s="133">
        <v>11</v>
      </c>
      <c r="E522" s="129">
        <f>'3'!J38</f>
        <v>0</v>
      </c>
      <c r="F522" s="89" t="str">
        <f>'3'!J$27</f>
        <v>Utility Allowance</v>
      </c>
      <c r="G522" s="114" t="s">
        <v>554</v>
      </c>
      <c r="H522" s="88" t="s">
        <v>438</v>
      </c>
      <c r="I522" s="98" t="s">
        <v>10</v>
      </c>
      <c r="J522" s="88" t="s">
        <v>436</v>
      </c>
      <c r="K522" s="88" t="str">
        <f t="shared" si="4"/>
        <v/>
      </c>
      <c r="L522" s="93" t="s">
        <v>565</v>
      </c>
    </row>
    <row r="523" spans="2:12" s="88" customFormat="1" x14ac:dyDescent="0.2">
      <c r="B523" s="88">
        <v>6</v>
      </c>
      <c r="C523" s="88" t="s">
        <v>697</v>
      </c>
      <c r="D523" s="133">
        <v>12</v>
      </c>
      <c r="E523" s="129">
        <f>'3'!J39</f>
        <v>0</v>
      </c>
      <c r="F523" s="89" t="str">
        <f>'3'!J$27</f>
        <v>Utility Allowance</v>
      </c>
      <c r="G523" s="114" t="s">
        <v>554</v>
      </c>
      <c r="H523" s="88" t="s">
        <v>438</v>
      </c>
      <c r="I523" s="98" t="s">
        <v>10</v>
      </c>
      <c r="J523" s="88" t="s">
        <v>436</v>
      </c>
      <c r="K523" s="88" t="str">
        <f t="shared" si="4"/>
        <v/>
      </c>
      <c r="L523" s="93" t="s">
        <v>565</v>
      </c>
    </row>
    <row r="524" spans="2:12" s="88" customFormat="1" x14ac:dyDescent="0.2">
      <c r="B524" s="88">
        <v>6</v>
      </c>
      <c r="C524" s="88" t="s">
        <v>697</v>
      </c>
      <c r="D524" s="133">
        <v>13</v>
      </c>
      <c r="E524" s="129">
        <f>'3'!J40</f>
        <v>0</v>
      </c>
      <c r="F524" s="89" t="str">
        <f>'3'!J$27</f>
        <v>Utility Allowance</v>
      </c>
      <c r="G524" s="114" t="s">
        <v>554</v>
      </c>
      <c r="H524" s="88" t="s">
        <v>438</v>
      </c>
      <c r="I524" s="98" t="s">
        <v>10</v>
      </c>
      <c r="J524" s="88" t="s">
        <v>436</v>
      </c>
      <c r="K524" s="88" t="str">
        <f t="shared" si="4"/>
        <v/>
      </c>
      <c r="L524" s="93" t="s">
        <v>565</v>
      </c>
    </row>
    <row r="525" spans="2:12" s="88" customFormat="1" x14ac:dyDescent="0.2">
      <c r="B525" s="88">
        <v>6</v>
      </c>
      <c r="C525" s="88" t="s">
        <v>697</v>
      </c>
      <c r="D525" s="133">
        <v>14</v>
      </c>
      <c r="E525" s="129">
        <f>'3'!J41</f>
        <v>0</v>
      </c>
      <c r="F525" s="89" t="str">
        <f>'3'!J$27</f>
        <v>Utility Allowance</v>
      </c>
      <c r="G525" s="114" t="s">
        <v>554</v>
      </c>
      <c r="H525" s="88" t="s">
        <v>438</v>
      </c>
      <c r="I525" s="98" t="s">
        <v>10</v>
      </c>
      <c r="J525" s="88" t="s">
        <v>436</v>
      </c>
      <c r="K525" s="88" t="str">
        <f t="shared" si="4"/>
        <v/>
      </c>
      <c r="L525" s="93" t="s">
        <v>565</v>
      </c>
    </row>
    <row r="526" spans="2:12" s="88" customFormat="1" x14ac:dyDescent="0.2">
      <c r="B526" s="88">
        <v>6</v>
      </c>
      <c r="C526" s="88" t="s">
        <v>697</v>
      </c>
      <c r="D526" s="133">
        <v>15</v>
      </c>
      <c r="E526" s="129">
        <f>'3'!J42</f>
        <v>0</v>
      </c>
      <c r="F526" s="89" t="str">
        <f>'3'!J$27</f>
        <v>Utility Allowance</v>
      </c>
      <c r="G526" s="114" t="s">
        <v>554</v>
      </c>
      <c r="H526" s="88" t="s">
        <v>438</v>
      </c>
      <c r="I526" s="98" t="s">
        <v>10</v>
      </c>
      <c r="J526" s="88" t="s">
        <v>436</v>
      </c>
      <c r="K526" s="88" t="str">
        <f t="shared" si="4"/>
        <v/>
      </c>
      <c r="L526" s="93" t="s">
        <v>565</v>
      </c>
    </row>
    <row r="527" spans="2:12" s="88" customFormat="1" x14ac:dyDescent="0.2">
      <c r="B527" s="88">
        <v>6</v>
      </c>
      <c r="C527" s="88" t="s">
        <v>697</v>
      </c>
      <c r="D527" s="133">
        <v>16</v>
      </c>
      <c r="E527" s="129">
        <f>'3'!J43</f>
        <v>0</v>
      </c>
      <c r="F527" s="89" t="str">
        <f>'3'!J$27</f>
        <v>Utility Allowance</v>
      </c>
      <c r="G527" s="114" t="s">
        <v>554</v>
      </c>
      <c r="H527" s="88" t="s">
        <v>438</v>
      </c>
      <c r="I527" s="98" t="s">
        <v>10</v>
      </c>
      <c r="J527" s="88" t="s">
        <v>436</v>
      </c>
      <c r="K527" s="88" t="str">
        <f t="shared" si="4"/>
        <v/>
      </c>
      <c r="L527" s="93" t="s">
        <v>565</v>
      </c>
    </row>
    <row r="528" spans="2:12" s="88" customFormat="1" x14ac:dyDescent="0.2">
      <c r="B528" s="88">
        <v>6</v>
      </c>
      <c r="C528" s="88" t="s">
        <v>697</v>
      </c>
      <c r="D528" s="133">
        <v>17</v>
      </c>
      <c r="E528" s="129">
        <f>'3'!J44</f>
        <v>0</v>
      </c>
      <c r="F528" s="89" t="str">
        <f>'3'!J$27</f>
        <v>Utility Allowance</v>
      </c>
      <c r="G528" s="114" t="s">
        <v>554</v>
      </c>
      <c r="H528" s="88" t="s">
        <v>438</v>
      </c>
      <c r="I528" s="98" t="s">
        <v>10</v>
      </c>
      <c r="J528" s="88" t="s">
        <v>436</v>
      </c>
      <c r="K528" s="88" t="str">
        <f t="shared" si="4"/>
        <v/>
      </c>
      <c r="L528" s="93" t="s">
        <v>565</v>
      </c>
    </row>
    <row r="529" spans="2:12" s="88" customFormat="1" x14ac:dyDescent="0.2">
      <c r="B529" s="88">
        <v>6</v>
      </c>
      <c r="C529" s="88" t="s">
        <v>697</v>
      </c>
      <c r="D529" s="133">
        <v>18</v>
      </c>
      <c r="E529" s="129">
        <f>'3'!J45</f>
        <v>0</v>
      </c>
      <c r="F529" s="89" t="str">
        <f>'3'!J$27</f>
        <v>Utility Allowance</v>
      </c>
      <c r="G529" s="114" t="s">
        <v>554</v>
      </c>
      <c r="H529" s="88" t="s">
        <v>438</v>
      </c>
      <c r="I529" s="98" t="s">
        <v>10</v>
      </c>
      <c r="J529" s="88" t="s">
        <v>436</v>
      </c>
      <c r="K529" s="88" t="str">
        <f t="shared" si="4"/>
        <v/>
      </c>
      <c r="L529" s="93" t="s">
        <v>565</v>
      </c>
    </row>
    <row r="530" spans="2:12" s="88" customFormat="1" x14ac:dyDescent="0.2">
      <c r="B530" s="88">
        <v>6</v>
      </c>
      <c r="C530" s="88" t="s">
        <v>697</v>
      </c>
      <c r="D530" s="133">
        <v>1</v>
      </c>
      <c r="E530" s="129" t="str">
        <f>'3'!K28</f>
        <v/>
      </c>
      <c r="F530" s="89" t="str">
        <f>'3'!K$27</f>
        <v>Gross Rent</v>
      </c>
      <c r="G530" s="89"/>
      <c r="I530" s="90" t="s">
        <v>544</v>
      </c>
    </row>
    <row r="531" spans="2:12" s="88" customFormat="1" x14ac:dyDescent="0.2">
      <c r="B531" s="88">
        <v>6</v>
      </c>
      <c r="C531" s="88" t="s">
        <v>697</v>
      </c>
      <c r="D531" s="133">
        <v>2</v>
      </c>
      <c r="E531" s="129" t="str">
        <f>'3'!K29</f>
        <v/>
      </c>
      <c r="F531" s="89" t="str">
        <f>'3'!K$27</f>
        <v>Gross Rent</v>
      </c>
      <c r="G531" s="89"/>
      <c r="I531" s="90" t="s">
        <v>544</v>
      </c>
    </row>
    <row r="532" spans="2:12" s="88" customFormat="1" x14ac:dyDescent="0.2">
      <c r="B532" s="88">
        <v>6</v>
      </c>
      <c r="C532" s="88" t="s">
        <v>697</v>
      </c>
      <c r="D532" s="133">
        <v>3</v>
      </c>
      <c r="E532" s="129" t="str">
        <f>'3'!K30</f>
        <v/>
      </c>
      <c r="F532" s="89" t="str">
        <f>'3'!K$27</f>
        <v>Gross Rent</v>
      </c>
      <c r="G532" s="89"/>
      <c r="I532" s="90" t="s">
        <v>544</v>
      </c>
    </row>
    <row r="533" spans="2:12" s="88" customFormat="1" x14ac:dyDescent="0.2">
      <c r="B533" s="88">
        <v>6</v>
      </c>
      <c r="C533" s="88" t="s">
        <v>697</v>
      </c>
      <c r="D533" s="133">
        <v>4</v>
      </c>
      <c r="E533" s="129" t="str">
        <f>'3'!K31</f>
        <v/>
      </c>
      <c r="F533" s="89" t="str">
        <f>'3'!K$27</f>
        <v>Gross Rent</v>
      </c>
      <c r="G533" s="89"/>
      <c r="I533" s="90" t="s">
        <v>544</v>
      </c>
    </row>
    <row r="534" spans="2:12" s="88" customFormat="1" x14ac:dyDescent="0.2">
      <c r="B534" s="88">
        <v>6</v>
      </c>
      <c r="C534" s="88" t="s">
        <v>697</v>
      </c>
      <c r="D534" s="133">
        <v>5</v>
      </c>
      <c r="E534" s="129" t="str">
        <f>'3'!K32</f>
        <v/>
      </c>
      <c r="F534" s="89" t="str">
        <f>'3'!K$27</f>
        <v>Gross Rent</v>
      </c>
      <c r="G534" s="89"/>
      <c r="I534" s="90" t="s">
        <v>544</v>
      </c>
    </row>
    <row r="535" spans="2:12" s="88" customFormat="1" x14ac:dyDescent="0.2">
      <c r="B535" s="88">
        <v>6</v>
      </c>
      <c r="C535" s="88" t="s">
        <v>697</v>
      </c>
      <c r="D535" s="133">
        <v>6</v>
      </c>
      <c r="E535" s="129" t="str">
        <f>'3'!K33</f>
        <v/>
      </c>
      <c r="F535" s="89" t="str">
        <f>'3'!K$27</f>
        <v>Gross Rent</v>
      </c>
      <c r="G535" s="89"/>
      <c r="I535" s="90" t="s">
        <v>544</v>
      </c>
    </row>
    <row r="536" spans="2:12" s="88" customFormat="1" x14ac:dyDescent="0.2">
      <c r="B536" s="88">
        <v>6</v>
      </c>
      <c r="C536" s="88" t="s">
        <v>697</v>
      </c>
      <c r="D536" s="133">
        <v>7</v>
      </c>
      <c r="E536" s="129" t="str">
        <f>'3'!K34</f>
        <v/>
      </c>
      <c r="F536" s="89" t="str">
        <f>'3'!K$27</f>
        <v>Gross Rent</v>
      </c>
      <c r="G536" s="89"/>
      <c r="I536" s="90" t="s">
        <v>544</v>
      </c>
    </row>
    <row r="537" spans="2:12" s="88" customFormat="1" x14ac:dyDescent="0.2">
      <c r="B537" s="88">
        <v>6</v>
      </c>
      <c r="C537" s="88" t="s">
        <v>697</v>
      </c>
      <c r="D537" s="133">
        <v>8</v>
      </c>
      <c r="E537" s="129" t="str">
        <f>'3'!K35</f>
        <v/>
      </c>
      <c r="F537" s="89" t="str">
        <f>'3'!K$27</f>
        <v>Gross Rent</v>
      </c>
      <c r="G537" s="89"/>
      <c r="I537" s="90" t="s">
        <v>544</v>
      </c>
    </row>
    <row r="538" spans="2:12" s="88" customFormat="1" x14ac:dyDescent="0.2">
      <c r="B538" s="88">
        <v>6</v>
      </c>
      <c r="C538" s="88" t="s">
        <v>697</v>
      </c>
      <c r="D538" s="133">
        <v>9</v>
      </c>
      <c r="E538" s="129" t="str">
        <f>'3'!K36</f>
        <v/>
      </c>
      <c r="F538" s="89" t="str">
        <f>'3'!K$27</f>
        <v>Gross Rent</v>
      </c>
      <c r="G538" s="89"/>
      <c r="I538" s="90" t="s">
        <v>544</v>
      </c>
    </row>
    <row r="539" spans="2:12" s="88" customFormat="1" x14ac:dyDescent="0.2">
      <c r="B539" s="88">
        <v>6</v>
      </c>
      <c r="C539" s="88" t="s">
        <v>697</v>
      </c>
      <c r="D539" s="133">
        <v>10</v>
      </c>
      <c r="E539" s="129" t="str">
        <f>'3'!K37</f>
        <v/>
      </c>
      <c r="F539" s="89" t="str">
        <f>'3'!K$27</f>
        <v>Gross Rent</v>
      </c>
      <c r="G539" s="89"/>
      <c r="I539" s="90" t="s">
        <v>544</v>
      </c>
    </row>
    <row r="540" spans="2:12" s="88" customFormat="1" x14ac:dyDescent="0.2">
      <c r="B540" s="88">
        <v>6</v>
      </c>
      <c r="C540" s="88" t="s">
        <v>697</v>
      </c>
      <c r="D540" s="133">
        <v>11</v>
      </c>
      <c r="E540" s="129" t="str">
        <f>'3'!K38</f>
        <v/>
      </c>
      <c r="F540" s="89" t="str">
        <f>'3'!K$27</f>
        <v>Gross Rent</v>
      </c>
      <c r="G540" s="89"/>
      <c r="I540" s="90" t="s">
        <v>544</v>
      </c>
    </row>
    <row r="541" spans="2:12" s="88" customFormat="1" x14ac:dyDescent="0.2">
      <c r="B541" s="88">
        <v>6</v>
      </c>
      <c r="C541" s="88" t="s">
        <v>697</v>
      </c>
      <c r="D541" s="133">
        <v>12</v>
      </c>
      <c r="E541" s="129" t="str">
        <f>'3'!K39</f>
        <v/>
      </c>
      <c r="F541" s="89" t="str">
        <f>'3'!K$27</f>
        <v>Gross Rent</v>
      </c>
      <c r="G541" s="89"/>
      <c r="I541" s="90" t="s">
        <v>544</v>
      </c>
    </row>
    <row r="542" spans="2:12" s="88" customFormat="1" x14ac:dyDescent="0.2">
      <c r="B542" s="88">
        <v>6</v>
      </c>
      <c r="C542" s="88" t="s">
        <v>697</v>
      </c>
      <c r="D542" s="133">
        <v>13</v>
      </c>
      <c r="E542" s="129" t="str">
        <f>'3'!K40</f>
        <v/>
      </c>
      <c r="F542" s="89" t="str">
        <f>'3'!K$27</f>
        <v>Gross Rent</v>
      </c>
      <c r="G542" s="89"/>
      <c r="I542" s="90" t="s">
        <v>544</v>
      </c>
    </row>
    <row r="543" spans="2:12" s="88" customFormat="1" x14ac:dyDescent="0.2">
      <c r="B543" s="88">
        <v>6</v>
      </c>
      <c r="C543" s="88" t="s">
        <v>697</v>
      </c>
      <c r="D543" s="133">
        <v>14</v>
      </c>
      <c r="E543" s="129" t="str">
        <f>'3'!K41</f>
        <v/>
      </c>
      <c r="F543" s="89" t="str">
        <f>'3'!K$27</f>
        <v>Gross Rent</v>
      </c>
      <c r="G543" s="89"/>
      <c r="I543" s="90" t="s">
        <v>544</v>
      </c>
    </row>
    <row r="544" spans="2:12" s="88" customFormat="1" x14ac:dyDescent="0.2">
      <c r="B544" s="88">
        <v>6</v>
      </c>
      <c r="C544" s="88" t="s">
        <v>697</v>
      </c>
      <c r="D544" s="133">
        <v>15</v>
      </c>
      <c r="E544" s="129" t="str">
        <f>'3'!K42</f>
        <v/>
      </c>
      <c r="F544" s="89" t="str">
        <f>'3'!K$27</f>
        <v>Gross Rent</v>
      </c>
      <c r="G544" s="89"/>
      <c r="I544" s="90" t="s">
        <v>544</v>
      </c>
    </row>
    <row r="545" spans="2:9" s="88" customFormat="1" x14ac:dyDescent="0.2">
      <c r="B545" s="88">
        <v>6</v>
      </c>
      <c r="C545" s="88" t="s">
        <v>697</v>
      </c>
      <c r="D545" s="133">
        <v>16</v>
      </c>
      <c r="E545" s="129" t="str">
        <f>'3'!K43</f>
        <v/>
      </c>
      <c r="F545" s="89" t="str">
        <f>'3'!K$27</f>
        <v>Gross Rent</v>
      </c>
      <c r="G545" s="89"/>
      <c r="I545" s="90" t="s">
        <v>544</v>
      </c>
    </row>
    <row r="546" spans="2:9" s="88" customFormat="1" x14ac:dyDescent="0.2">
      <c r="B546" s="88">
        <v>6</v>
      </c>
      <c r="C546" s="88" t="s">
        <v>697</v>
      </c>
      <c r="D546" s="133">
        <v>17</v>
      </c>
      <c r="E546" s="129" t="str">
        <f>'3'!K44</f>
        <v/>
      </c>
      <c r="F546" s="89" t="str">
        <f>'3'!K$27</f>
        <v>Gross Rent</v>
      </c>
      <c r="G546" s="89"/>
      <c r="I546" s="90" t="s">
        <v>544</v>
      </c>
    </row>
    <row r="547" spans="2:9" s="88" customFormat="1" x14ac:dyDescent="0.2">
      <c r="B547" s="88">
        <v>6</v>
      </c>
      <c r="C547" s="88" t="s">
        <v>697</v>
      </c>
      <c r="D547" s="133">
        <v>18</v>
      </c>
      <c r="E547" s="129" t="str">
        <f>'3'!K45</f>
        <v/>
      </c>
      <c r="F547" s="89" t="str">
        <f>'3'!K$27</f>
        <v>Gross Rent</v>
      </c>
      <c r="G547" s="89"/>
      <c r="I547" s="90" t="s">
        <v>544</v>
      </c>
    </row>
    <row r="548" spans="2:9" s="88" customFormat="1" x14ac:dyDescent="0.2">
      <c r="B548" s="88">
        <v>6</v>
      </c>
      <c r="C548" s="88" t="s">
        <v>697</v>
      </c>
      <c r="D548" s="133">
        <v>19</v>
      </c>
      <c r="E548" s="129" t="str">
        <f>'3'!K46</f>
        <v/>
      </c>
      <c r="F548" s="89" t="str">
        <f>'3'!K$27</f>
        <v>Gross Rent</v>
      </c>
      <c r="G548" s="89"/>
      <c r="I548" s="90" t="s">
        <v>544</v>
      </c>
    </row>
    <row r="549" spans="2:9" s="88" customFormat="1" x14ac:dyDescent="0.2">
      <c r="B549" s="88">
        <v>6</v>
      </c>
      <c r="C549" s="88" t="s">
        <v>697</v>
      </c>
      <c r="D549" s="133">
        <v>20</v>
      </c>
      <c r="E549" s="129" t="str">
        <f>'3'!K47</f>
        <v/>
      </c>
      <c r="F549" s="89" t="str">
        <f>'3'!K$27</f>
        <v>Gross Rent</v>
      </c>
      <c r="G549" s="89"/>
      <c r="I549" s="90" t="s">
        <v>544</v>
      </c>
    </row>
    <row r="550" spans="2:9" s="88" customFormat="1" x14ac:dyDescent="0.2">
      <c r="B550" s="88">
        <v>6</v>
      </c>
      <c r="C550" s="88" t="s">
        <v>697</v>
      </c>
      <c r="D550" s="133">
        <v>1</v>
      </c>
      <c r="E550" s="129">
        <f>'3'!L28</f>
        <v>0</v>
      </c>
      <c r="F550" s="89" t="str">
        <f>'3'!L$27</f>
        <v>Maximum Allowable Rent</v>
      </c>
      <c r="G550" s="89"/>
      <c r="I550" s="90" t="s">
        <v>544</v>
      </c>
    </row>
    <row r="551" spans="2:9" s="88" customFormat="1" x14ac:dyDescent="0.2">
      <c r="B551" s="88">
        <v>6</v>
      </c>
      <c r="C551" s="88" t="s">
        <v>697</v>
      </c>
      <c r="D551" s="133">
        <v>2</v>
      </c>
      <c r="E551" s="129">
        <f>'3'!L29</f>
        <v>0</v>
      </c>
      <c r="F551" s="89" t="str">
        <f>'3'!L$27</f>
        <v>Maximum Allowable Rent</v>
      </c>
      <c r="G551" s="89"/>
      <c r="I551" s="90" t="s">
        <v>544</v>
      </c>
    </row>
    <row r="552" spans="2:9" s="88" customFormat="1" x14ac:dyDescent="0.2">
      <c r="B552" s="88">
        <v>6</v>
      </c>
      <c r="C552" s="88" t="s">
        <v>697</v>
      </c>
      <c r="D552" s="133">
        <v>3</v>
      </c>
      <c r="E552" s="129">
        <f>'3'!L30</f>
        <v>0</v>
      </c>
      <c r="F552" s="89" t="str">
        <f>'3'!L$27</f>
        <v>Maximum Allowable Rent</v>
      </c>
      <c r="G552" s="89"/>
      <c r="I552" s="90" t="s">
        <v>544</v>
      </c>
    </row>
    <row r="553" spans="2:9" s="88" customFormat="1" x14ac:dyDescent="0.2">
      <c r="B553" s="88">
        <v>6</v>
      </c>
      <c r="C553" s="88" t="s">
        <v>697</v>
      </c>
      <c r="D553" s="133">
        <v>4</v>
      </c>
      <c r="E553" s="129">
        <f>'3'!L31</f>
        <v>0</v>
      </c>
      <c r="F553" s="89" t="str">
        <f>'3'!L$27</f>
        <v>Maximum Allowable Rent</v>
      </c>
      <c r="G553" s="89"/>
      <c r="I553" s="90" t="s">
        <v>544</v>
      </c>
    </row>
    <row r="554" spans="2:9" s="88" customFormat="1" x14ac:dyDescent="0.2">
      <c r="B554" s="88">
        <v>6</v>
      </c>
      <c r="C554" s="88" t="s">
        <v>697</v>
      </c>
      <c r="D554" s="133">
        <v>5</v>
      </c>
      <c r="E554" s="129">
        <f>'3'!L32</f>
        <v>0</v>
      </c>
      <c r="F554" s="89" t="str">
        <f>'3'!L$27</f>
        <v>Maximum Allowable Rent</v>
      </c>
      <c r="G554" s="89"/>
      <c r="I554" s="90" t="s">
        <v>544</v>
      </c>
    </row>
    <row r="555" spans="2:9" s="88" customFormat="1" x14ac:dyDescent="0.2">
      <c r="B555" s="88">
        <v>6</v>
      </c>
      <c r="C555" s="88" t="s">
        <v>697</v>
      </c>
      <c r="D555" s="133">
        <v>6</v>
      </c>
      <c r="E555" s="129">
        <f>'3'!L33</f>
        <v>0</v>
      </c>
      <c r="F555" s="89" t="str">
        <f>'3'!L$27</f>
        <v>Maximum Allowable Rent</v>
      </c>
      <c r="G555" s="89"/>
      <c r="I555" s="90" t="s">
        <v>544</v>
      </c>
    </row>
    <row r="556" spans="2:9" s="88" customFormat="1" x14ac:dyDescent="0.2">
      <c r="B556" s="88">
        <v>6</v>
      </c>
      <c r="C556" s="88" t="s">
        <v>697</v>
      </c>
      <c r="D556" s="133">
        <v>7</v>
      </c>
      <c r="E556" s="129">
        <f>'3'!L34</f>
        <v>0</v>
      </c>
      <c r="F556" s="89" t="str">
        <f>'3'!L$27</f>
        <v>Maximum Allowable Rent</v>
      </c>
      <c r="G556" s="89"/>
      <c r="I556" s="90" t="s">
        <v>544</v>
      </c>
    </row>
    <row r="557" spans="2:9" s="88" customFormat="1" x14ac:dyDescent="0.2">
      <c r="B557" s="88">
        <v>6</v>
      </c>
      <c r="C557" s="88" t="s">
        <v>697</v>
      </c>
      <c r="D557" s="133">
        <v>8</v>
      </c>
      <c r="E557" s="129">
        <f>'3'!L35</f>
        <v>0</v>
      </c>
      <c r="F557" s="89" t="str">
        <f>'3'!L$27</f>
        <v>Maximum Allowable Rent</v>
      </c>
      <c r="G557" s="89"/>
      <c r="I557" s="90" t="s">
        <v>544</v>
      </c>
    </row>
    <row r="558" spans="2:9" s="88" customFormat="1" x14ac:dyDescent="0.2">
      <c r="B558" s="88">
        <v>6</v>
      </c>
      <c r="C558" s="88" t="s">
        <v>697</v>
      </c>
      <c r="D558" s="133">
        <v>9</v>
      </c>
      <c r="E558" s="129">
        <f>'3'!L36</f>
        <v>0</v>
      </c>
      <c r="F558" s="89" t="str">
        <f>'3'!L$27</f>
        <v>Maximum Allowable Rent</v>
      </c>
      <c r="G558" s="89"/>
      <c r="I558" s="90" t="s">
        <v>544</v>
      </c>
    </row>
    <row r="559" spans="2:9" s="88" customFormat="1" x14ac:dyDescent="0.2">
      <c r="B559" s="88">
        <v>6</v>
      </c>
      <c r="C559" s="88" t="s">
        <v>697</v>
      </c>
      <c r="D559" s="133">
        <v>10</v>
      </c>
      <c r="E559" s="129">
        <f>'3'!L37</f>
        <v>0</v>
      </c>
      <c r="F559" s="89" t="str">
        <f>'3'!L$27</f>
        <v>Maximum Allowable Rent</v>
      </c>
      <c r="G559" s="89"/>
      <c r="I559" s="90" t="s">
        <v>544</v>
      </c>
    </row>
    <row r="560" spans="2:9" s="88" customFormat="1" x14ac:dyDescent="0.2">
      <c r="B560" s="88">
        <v>6</v>
      </c>
      <c r="C560" s="88" t="s">
        <v>697</v>
      </c>
      <c r="D560" s="133">
        <v>11</v>
      </c>
      <c r="E560" s="129">
        <f>'3'!L38</f>
        <v>0</v>
      </c>
      <c r="F560" s="89" t="str">
        <f>'3'!L$27</f>
        <v>Maximum Allowable Rent</v>
      </c>
      <c r="G560" s="89"/>
      <c r="I560" s="90" t="s">
        <v>544</v>
      </c>
    </row>
    <row r="561" spans="2:10" s="88" customFormat="1" x14ac:dyDescent="0.2">
      <c r="B561" s="88">
        <v>6</v>
      </c>
      <c r="C561" s="88" t="s">
        <v>697</v>
      </c>
      <c r="D561" s="133">
        <v>12</v>
      </c>
      <c r="E561" s="129">
        <f>'3'!L39</f>
        <v>0</v>
      </c>
      <c r="F561" s="89" t="str">
        <f>'3'!L$27</f>
        <v>Maximum Allowable Rent</v>
      </c>
      <c r="G561" s="89"/>
      <c r="I561" s="90" t="s">
        <v>544</v>
      </c>
    </row>
    <row r="562" spans="2:10" s="88" customFormat="1" x14ac:dyDescent="0.2">
      <c r="B562" s="88">
        <v>6</v>
      </c>
      <c r="C562" s="88" t="s">
        <v>697</v>
      </c>
      <c r="D562" s="133">
        <v>13</v>
      </c>
      <c r="E562" s="129">
        <f>'3'!L40</f>
        <v>0</v>
      </c>
      <c r="F562" s="89" t="str">
        <f>'3'!L$27</f>
        <v>Maximum Allowable Rent</v>
      </c>
      <c r="G562" s="89"/>
      <c r="I562" s="90" t="s">
        <v>544</v>
      </c>
    </row>
    <row r="563" spans="2:10" s="88" customFormat="1" x14ac:dyDescent="0.2">
      <c r="B563" s="88">
        <v>6</v>
      </c>
      <c r="C563" s="88" t="s">
        <v>697</v>
      </c>
      <c r="D563" s="133">
        <v>14</v>
      </c>
      <c r="E563" s="129">
        <f>'3'!L41</f>
        <v>0</v>
      </c>
      <c r="F563" s="89" t="str">
        <f>'3'!L$27</f>
        <v>Maximum Allowable Rent</v>
      </c>
      <c r="G563" s="89"/>
      <c r="I563" s="90" t="s">
        <v>544</v>
      </c>
    </row>
    <row r="564" spans="2:10" s="88" customFormat="1" x14ac:dyDescent="0.2">
      <c r="B564" s="88">
        <v>6</v>
      </c>
      <c r="C564" s="88" t="s">
        <v>697</v>
      </c>
      <c r="D564" s="133">
        <v>15</v>
      </c>
      <c r="E564" s="129">
        <f>'3'!L42</f>
        <v>0</v>
      </c>
      <c r="F564" s="89" t="str">
        <f>'3'!L$27</f>
        <v>Maximum Allowable Rent</v>
      </c>
      <c r="G564" s="89"/>
      <c r="I564" s="90" t="s">
        <v>544</v>
      </c>
    </row>
    <row r="565" spans="2:10" s="88" customFormat="1" x14ac:dyDescent="0.2">
      <c r="B565" s="88">
        <v>6</v>
      </c>
      <c r="C565" s="88" t="s">
        <v>697</v>
      </c>
      <c r="D565" s="133">
        <v>16</v>
      </c>
      <c r="E565" s="129">
        <f>'3'!L43</f>
        <v>0</v>
      </c>
      <c r="F565" s="89" t="str">
        <f>'3'!L$27</f>
        <v>Maximum Allowable Rent</v>
      </c>
      <c r="G565" s="89"/>
      <c r="I565" s="90" t="s">
        <v>544</v>
      </c>
    </row>
    <row r="566" spans="2:10" s="88" customFormat="1" x14ac:dyDescent="0.2">
      <c r="B566" s="88">
        <v>6</v>
      </c>
      <c r="C566" s="88" t="s">
        <v>697</v>
      </c>
      <c r="D566" s="133">
        <v>17</v>
      </c>
      <c r="E566" s="129">
        <f>'3'!L44</f>
        <v>0</v>
      </c>
      <c r="F566" s="89" t="str">
        <f>'3'!L$27</f>
        <v>Maximum Allowable Rent</v>
      </c>
      <c r="G566" s="89"/>
      <c r="I566" s="90" t="s">
        <v>544</v>
      </c>
    </row>
    <row r="567" spans="2:10" s="88" customFormat="1" x14ac:dyDescent="0.2">
      <c r="B567" s="88">
        <v>6</v>
      </c>
      <c r="C567" s="88" t="s">
        <v>697</v>
      </c>
      <c r="D567" s="133">
        <v>18</v>
      </c>
      <c r="E567" s="129">
        <f>'3'!L45</f>
        <v>0</v>
      </c>
      <c r="F567" s="89" t="str">
        <f>'3'!L$27</f>
        <v>Maximum Allowable Rent</v>
      </c>
      <c r="G567" s="89"/>
      <c r="I567" s="90" t="s">
        <v>544</v>
      </c>
    </row>
    <row r="568" spans="2:10" s="88" customFormat="1" x14ac:dyDescent="0.2">
      <c r="B568" s="88">
        <v>6</v>
      </c>
      <c r="C568" s="88" t="s">
        <v>697</v>
      </c>
      <c r="D568" s="133">
        <v>19</v>
      </c>
      <c r="E568" s="129">
        <f>'3'!L46</f>
        <v>0</v>
      </c>
      <c r="F568" s="89" t="str">
        <f>'3'!L$27</f>
        <v>Maximum Allowable Rent</v>
      </c>
      <c r="G568" s="89"/>
      <c r="I568" s="90" t="s">
        <v>544</v>
      </c>
    </row>
    <row r="569" spans="2:10" s="88" customFormat="1" x14ac:dyDescent="0.2">
      <c r="B569" s="88">
        <v>6</v>
      </c>
      <c r="C569" s="88" t="s">
        <v>697</v>
      </c>
      <c r="D569" s="133">
        <v>20</v>
      </c>
      <c r="E569" s="129">
        <f>'3'!L47</f>
        <v>0</v>
      </c>
      <c r="F569" s="89" t="str">
        <f>'3'!L$27</f>
        <v>Maximum Allowable Rent</v>
      </c>
      <c r="G569" s="89"/>
      <c r="I569" s="90" t="s">
        <v>544</v>
      </c>
    </row>
    <row r="570" spans="2:10" s="88" customFormat="1" x14ac:dyDescent="0.2">
      <c r="B570" s="88">
        <v>6</v>
      </c>
      <c r="C570" s="88" t="s">
        <v>697</v>
      </c>
      <c r="D570" s="133">
        <v>1</v>
      </c>
      <c r="E570" s="125">
        <f>'3'!M28</f>
        <v>0</v>
      </c>
      <c r="F570" s="89" t="str">
        <f>'3'!M$27</f>
        <v>% AMGI</v>
      </c>
      <c r="G570" s="114" t="s">
        <v>542</v>
      </c>
      <c r="I570" s="90" t="s">
        <v>11</v>
      </c>
      <c r="J570" s="88" t="s">
        <v>436</v>
      </c>
    </row>
    <row r="571" spans="2:10" s="88" customFormat="1" x14ac:dyDescent="0.2">
      <c r="B571" s="88">
        <v>6</v>
      </c>
      <c r="C571" s="88" t="s">
        <v>697</v>
      </c>
      <c r="D571" s="133">
        <v>2</v>
      </c>
      <c r="E571" s="125">
        <f>'3'!M29</f>
        <v>0</v>
      </c>
      <c r="F571" s="89" t="str">
        <f>'3'!M$27</f>
        <v>% AMGI</v>
      </c>
      <c r="G571" s="114" t="s">
        <v>542</v>
      </c>
      <c r="I571" s="90" t="s">
        <v>11</v>
      </c>
      <c r="J571" s="88" t="s">
        <v>436</v>
      </c>
    </row>
    <row r="572" spans="2:10" s="88" customFormat="1" x14ac:dyDescent="0.2">
      <c r="B572" s="88">
        <v>6</v>
      </c>
      <c r="C572" s="88" t="s">
        <v>697</v>
      </c>
      <c r="D572" s="133">
        <v>3</v>
      </c>
      <c r="E572" s="125">
        <f>'3'!M30</f>
        <v>0</v>
      </c>
      <c r="F572" s="89" t="str">
        <f>'3'!M$27</f>
        <v>% AMGI</v>
      </c>
      <c r="G572" s="114" t="s">
        <v>542</v>
      </c>
      <c r="I572" s="90" t="s">
        <v>11</v>
      </c>
      <c r="J572" s="88" t="s">
        <v>436</v>
      </c>
    </row>
    <row r="573" spans="2:10" s="88" customFormat="1" x14ac:dyDescent="0.2">
      <c r="B573" s="88">
        <v>6</v>
      </c>
      <c r="C573" s="88" t="s">
        <v>697</v>
      </c>
      <c r="D573" s="133">
        <v>4</v>
      </c>
      <c r="E573" s="125">
        <f>'3'!M31</f>
        <v>0</v>
      </c>
      <c r="F573" s="89" t="str">
        <f>'3'!M$27</f>
        <v>% AMGI</v>
      </c>
      <c r="G573" s="114" t="s">
        <v>542</v>
      </c>
      <c r="I573" s="90" t="s">
        <v>11</v>
      </c>
      <c r="J573" s="88" t="s">
        <v>436</v>
      </c>
    </row>
    <row r="574" spans="2:10" s="88" customFormat="1" x14ac:dyDescent="0.2">
      <c r="B574" s="88">
        <v>6</v>
      </c>
      <c r="C574" s="88" t="s">
        <v>697</v>
      </c>
      <c r="D574" s="133">
        <v>5</v>
      </c>
      <c r="E574" s="125">
        <f>'3'!M32</f>
        <v>0</v>
      </c>
      <c r="F574" s="89" t="str">
        <f>'3'!M$27</f>
        <v>% AMGI</v>
      </c>
      <c r="G574" s="114" t="s">
        <v>542</v>
      </c>
      <c r="I574" s="90" t="s">
        <v>11</v>
      </c>
      <c r="J574" s="88" t="s">
        <v>436</v>
      </c>
    </row>
    <row r="575" spans="2:10" s="88" customFormat="1" x14ac:dyDescent="0.2">
      <c r="B575" s="88">
        <v>6</v>
      </c>
      <c r="C575" s="88" t="s">
        <v>697</v>
      </c>
      <c r="D575" s="133">
        <v>6</v>
      </c>
      <c r="E575" s="125">
        <f>'3'!M33</f>
        <v>0</v>
      </c>
      <c r="F575" s="89" t="str">
        <f>'3'!M$27</f>
        <v>% AMGI</v>
      </c>
      <c r="G575" s="114" t="s">
        <v>542</v>
      </c>
      <c r="I575" s="90" t="s">
        <v>11</v>
      </c>
      <c r="J575" s="88" t="s">
        <v>436</v>
      </c>
    </row>
    <row r="576" spans="2:10" s="88" customFormat="1" x14ac:dyDescent="0.2">
      <c r="B576" s="88">
        <v>6</v>
      </c>
      <c r="C576" s="88" t="s">
        <v>697</v>
      </c>
      <c r="D576" s="133">
        <v>7</v>
      </c>
      <c r="E576" s="125">
        <f>'3'!M34</f>
        <v>0</v>
      </c>
      <c r="F576" s="89" t="str">
        <f>'3'!M$27</f>
        <v>% AMGI</v>
      </c>
      <c r="G576" s="114" t="s">
        <v>542</v>
      </c>
      <c r="I576" s="90" t="s">
        <v>11</v>
      </c>
      <c r="J576" s="88" t="s">
        <v>436</v>
      </c>
    </row>
    <row r="577" spans="2:10" s="88" customFormat="1" x14ac:dyDescent="0.2">
      <c r="B577" s="88">
        <v>6</v>
      </c>
      <c r="C577" s="88" t="s">
        <v>697</v>
      </c>
      <c r="D577" s="133">
        <v>8</v>
      </c>
      <c r="E577" s="125">
        <f>'3'!M35</f>
        <v>0</v>
      </c>
      <c r="F577" s="89" t="str">
        <f>'3'!M$27</f>
        <v>% AMGI</v>
      </c>
      <c r="G577" s="114" t="s">
        <v>542</v>
      </c>
      <c r="I577" s="90" t="s">
        <v>11</v>
      </c>
      <c r="J577" s="88" t="s">
        <v>436</v>
      </c>
    </row>
    <row r="578" spans="2:10" s="88" customFormat="1" x14ac:dyDescent="0.2">
      <c r="B578" s="88">
        <v>6</v>
      </c>
      <c r="C578" s="88" t="s">
        <v>697</v>
      </c>
      <c r="D578" s="133">
        <v>9</v>
      </c>
      <c r="E578" s="125">
        <f>'3'!M36</f>
        <v>0</v>
      </c>
      <c r="F578" s="89" t="str">
        <f>'3'!M$27</f>
        <v>% AMGI</v>
      </c>
      <c r="G578" s="114" t="s">
        <v>542</v>
      </c>
      <c r="I578" s="90" t="s">
        <v>11</v>
      </c>
      <c r="J578" s="88" t="s">
        <v>436</v>
      </c>
    </row>
    <row r="579" spans="2:10" s="88" customFormat="1" x14ac:dyDescent="0.2">
      <c r="B579" s="88">
        <v>6</v>
      </c>
      <c r="C579" s="88" t="s">
        <v>697</v>
      </c>
      <c r="D579" s="133">
        <v>10</v>
      </c>
      <c r="E579" s="125">
        <f>'3'!M37</f>
        <v>0</v>
      </c>
      <c r="F579" s="89" t="str">
        <f>'3'!M$27</f>
        <v>% AMGI</v>
      </c>
      <c r="G579" s="114" t="s">
        <v>542</v>
      </c>
      <c r="I579" s="90" t="s">
        <v>11</v>
      </c>
      <c r="J579" s="88" t="s">
        <v>436</v>
      </c>
    </row>
    <row r="580" spans="2:10" s="88" customFormat="1" x14ac:dyDescent="0.2">
      <c r="B580" s="88">
        <v>6</v>
      </c>
      <c r="C580" s="88" t="s">
        <v>697</v>
      </c>
      <c r="D580" s="133">
        <v>11</v>
      </c>
      <c r="E580" s="125">
        <f>'3'!M38</f>
        <v>0</v>
      </c>
      <c r="F580" s="89" t="str">
        <f>'3'!M$27</f>
        <v>% AMGI</v>
      </c>
      <c r="G580" s="114" t="s">
        <v>542</v>
      </c>
      <c r="I580" s="90" t="s">
        <v>10</v>
      </c>
      <c r="J580" s="88" t="s">
        <v>436</v>
      </c>
    </row>
    <row r="581" spans="2:10" s="88" customFormat="1" x14ac:dyDescent="0.2">
      <c r="B581" s="88">
        <v>6</v>
      </c>
      <c r="C581" s="88" t="s">
        <v>697</v>
      </c>
      <c r="D581" s="133">
        <v>12</v>
      </c>
      <c r="E581" s="125">
        <f>'3'!M39</f>
        <v>0</v>
      </c>
      <c r="F581" s="89" t="str">
        <f>'3'!M$27</f>
        <v>% AMGI</v>
      </c>
      <c r="G581" s="114" t="s">
        <v>542</v>
      </c>
      <c r="I581" s="90" t="s">
        <v>10</v>
      </c>
      <c r="J581" s="88" t="s">
        <v>436</v>
      </c>
    </row>
    <row r="582" spans="2:10" s="88" customFormat="1" x14ac:dyDescent="0.2">
      <c r="B582" s="88">
        <v>6</v>
      </c>
      <c r="C582" s="88" t="s">
        <v>697</v>
      </c>
      <c r="D582" s="133">
        <v>13</v>
      </c>
      <c r="E582" s="125">
        <f>'3'!M40</f>
        <v>0</v>
      </c>
      <c r="F582" s="89" t="str">
        <f>'3'!M$27</f>
        <v>% AMGI</v>
      </c>
      <c r="G582" s="114" t="s">
        <v>542</v>
      </c>
      <c r="I582" s="90" t="s">
        <v>10</v>
      </c>
      <c r="J582" s="88" t="s">
        <v>436</v>
      </c>
    </row>
    <row r="583" spans="2:10" s="88" customFormat="1" x14ac:dyDescent="0.2">
      <c r="B583" s="88">
        <v>6</v>
      </c>
      <c r="C583" s="88" t="s">
        <v>697</v>
      </c>
      <c r="D583" s="133">
        <v>14</v>
      </c>
      <c r="E583" s="125">
        <f>'3'!M41</f>
        <v>0</v>
      </c>
      <c r="F583" s="89" t="str">
        <f>'3'!M$27</f>
        <v>% AMGI</v>
      </c>
      <c r="G583" s="114" t="s">
        <v>542</v>
      </c>
      <c r="I583" s="90" t="s">
        <v>10</v>
      </c>
      <c r="J583" s="88" t="s">
        <v>436</v>
      </c>
    </row>
    <row r="584" spans="2:10" s="88" customFormat="1" x14ac:dyDescent="0.2">
      <c r="B584" s="88">
        <v>6</v>
      </c>
      <c r="C584" s="88" t="s">
        <v>697</v>
      </c>
      <c r="D584" s="133">
        <v>15</v>
      </c>
      <c r="E584" s="125">
        <f>'3'!M42</f>
        <v>0</v>
      </c>
      <c r="F584" s="89" t="str">
        <f>'3'!M$27</f>
        <v>% AMGI</v>
      </c>
      <c r="G584" s="114" t="s">
        <v>542</v>
      </c>
      <c r="I584" s="90" t="s">
        <v>10</v>
      </c>
      <c r="J584" s="88" t="s">
        <v>436</v>
      </c>
    </row>
    <row r="585" spans="2:10" s="88" customFormat="1" x14ac:dyDescent="0.2">
      <c r="B585" s="88">
        <v>6</v>
      </c>
      <c r="C585" s="88" t="s">
        <v>697</v>
      </c>
      <c r="D585" s="133">
        <v>16</v>
      </c>
      <c r="E585" s="125">
        <f>'3'!M43</f>
        <v>0</v>
      </c>
      <c r="F585" s="89" t="str">
        <f>'3'!M$27</f>
        <v>% AMGI</v>
      </c>
      <c r="G585" s="114" t="s">
        <v>542</v>
      </c>
      <c r="I585" s="90" t="s">
        <v>10</v>
      </c>
      <c r="J585" s="88" t="s">
        <v>436</v>
      </c>
    </row>
    <row r="586" spans="2:10" s="88" customFormat="1" x14ac:dyDescent="0.2">
      <c r="B586" s="88">
        <v>6</v>
      </c>
      <c r="C586" s="88" t="s">
        <v>697</v>
      </c>
      <c r="D586" s="133">
        <v>17</v>
      </c>
      <c r="E586" s="125">
        <f>'3'!M44</f>
        <v>0</v>
      </c>
      <c r="F586" s="89" t="str">
        <f>'3'!M$27</f>
        <v>% AMGI</v>
      </c>
      <c r="G586" s="114" t="s">
        <v>542</v>
      </c>
      <c r="I586" s="90" t="s">
        <v>10</v>
      </c>
      <c r="J586" s="88" t="s">
        <v>436</v>
      </c>
    </row>
    <row r="587" spans="2:10" s="88" customFormat="1" x14ac:dyDescent="0.2">
      <c r="B587" s="88">
        <v>6</v>
      </c>
      <c r="C587" s="88" t="s">
        <v>697</v>
      </c>
      <c r="D587" s="133">
        <v>18</v>
      </c>
      <c r="E587" s="125">
        <f>'3'!M45</f>
        <v>0</v>
      </c>
      <c r="F587" s="89" t="str">
        <f>'3'!M$27</f>
        <v>% AMGI</v>
      </c>
      <c r="G587" s="114" t="s">
        <v>542</v>
      </c>
      <c r="I587" s="90" t="s">
        <v>10</v>
      </c>
      <c r="J587" s="88" t="s">
        <v>436</v>
      </c>
    </row>
    <row r="588" spans="2:10" s="88" customFormat="1" x14ac:dyDescent="0.2">
      <c r="B588" s="88">
        <v>6</v>
      </c>
      <c r="C588" s="88" t="s">
        <v>697</v>
      </c>
      <c r="D588" s="133">
        <v>19</v>
      </c>
      <c r="E588" s="125">
        <f>'3'!M46</f>
        <v>0</v>
      </c>
      <c r="F588" s="89" t="str">
        <f>'3'!M$27</f>
        <v>% AMGI</v>
      </c>
      <c r="G588" s="114" t="s">
        <v>542</v>
      </c>
      <c r="I588" s="90" t="s">
        <v>10</v>
      </c>
      <c r="J588" s="88" t="s">
        <v>436</v>
      </c>
    </row>
    <row r="589" spans="2:10" s="88" customFormat="1" x14ac:dyDescent="0.2">
      <c r="B589" s="88">
        <v>6</v>
      </c>
      <c r="C589" s="88" t="s">
        <v>697</v>
      </c>
      <c r="D589" s="133">
        <v>20</v>
      </c>
      <c r="E589" s="125">
        <f>'3'!M47</f>
        <v>0</v>
      </c>
      <c r="F589" s="89" t="str">
        <f>'3'!M$27</f>
        <v>% AMGI</v>
      </c>
      <c r="G589" s="114" t="s">
        <v>542</v>
      </c>
      <c r="I589" s="90" t="s">
        <v>10</v>
      </c>
      <c r="J589" s="88" t="s">
        <v>436</v>
      </c>
    </row>
    <row r="590" spans="2:10" s="88" customFormat="1" x14ac:dyDescent="0.2">
      <c r="B590" s="88">
        <v>6</v>
      </c>
      <c r="C590" s="88" t="s">
        <v>697</v>
      </c>
      <c r="D590" s="133">
        <v>1</v>
      </c>
      <c r="E590" s="125">
        <f>'3'!N28</f>
        <v>0</v>
      </c>
      <c r="F590" s="89" t="str">
        <f>'3'!N$27</f>
        <v>Assistance Type</v>
      </c>
      <c r="G590" s="89" t="s">
        <v>600</v>
      </c>
      <c r="I590" s="90" t="s">
        <v>11</v>
      </c>
      <c r="J590" s="88" t="s">
        <v>436</v>
      </c>
    </row>
    <row r="591" spans="2:10" s="88" customFormat="1" x14ac:dyDescent="0.2">
      <c r="B591" s="88">
        <v>6</v>
      </c>
      <c r="C591" s="88" t="s">
        <v>697</v>
      </c>
      <c r="D591" s="133">
        <v>2</v>
      </c>
      <c r="E591" s="125">
        <f>'3'!N29</f>
        <v>0</v>
      </c>
      <c r="F591" s="89" t="str">
        <f>'3'!N$27</f>
        <v>Assistance Type</v>
      </c>
      <c r="G591" s="89" t="s">
        <v>600</v>
      </c>
      <c r="I591" s="90" t="s">
        <v>11</v>
      </c>
      <c r="J591" s="88" t="s">
        <v>436</v>
      </c>
    </row>
    <row r="592" spans="2:10" s="88" customFormat="1" x14ac:dyDescent="0.2">
      <c r="B592" s="88">
        <v>6</v>
      </c>
      <c r="C592" s="88" t="s">
        <v>697</v>
      </c>
      <c r="D592" s="133">
        <v>3</v>
      </c>
      <c r="E592" s="125">
        <f>'3'!N30</f>
        <v>0</v>
      </c>
      <c r="F592" s="89" t="str">
        <f>'3'!N$27</f>
        <v>Assistance Type</v>
      </c>
      <c r="G592" s="89" t="s">
        <v>600</v>
      </c>
      <c r="I592" s="90" t="s">
        <v>11</v>
      </c>
      <c r="J592" s="88" t="s">
        <v>436</v>
      </c>
    </row>
    <row r="593" spans="2:10" s="88" customFormat="1" x14ac:dyDescent="0.2">
      <c r="B593" s="88">
        <v>6</v>
      </c>
      <c r="C593" s="88" t="s">
        <v>697</v>
      </c>
      <c r="D593" s="133">
        <v>4</v>
      </c>
      <c r="E593" s="125">
        <f>'3'!N31</f>
        <v>0</v>
      </c>
      <c r="F593" s="89" t="str">
        <f>'3'!N$27</f>
        <v>Assistance Type</v>
      </c>
      <c r="G593" s="89" t="s">
        <v>600</v>
      </c>
      <c r="I593" s="90" t="s">
        <v>11</v>
      </c>
      <c r="J593" s="88" t="s">
        <v>436</v>
      </c>
    </row>
    <row r="594" spans="2:10" s="88" customFormat="1" x14ac:dyDescent="0.2">
      <c r="B594" s="88">
        <v>6</v>
      </c>
      <c r="C594" s="88" t="s">
        <v>697</v>
      </c>
      <c r="D594" s="133">
        <v>5</v>
      </c>
      <c r="E594" s="125">
        <f>'3'!N32</f>
        <v>0</v>
      </c>
      <c r="F594" s="89" t="str">
        <f>'3'!N$27</f>
        <v>Assistance Type</v>
      </c>
      <c r="G594" s="89" t="s">
        <v>600</v>
      </c>
      <c r="I594" s="90" t="s">
        <v>11</v>
      </c>
      <c r="J594" s="88" t="s">
        <v>436</v>
      </c>
    </row>
    <row r="595" spans="2:10" s="88" customFormat="1" x14ac:dyDescent="0.2">
      <c r="B595" s="88">
        <v>6</v>
      </c>
      <c r="C595" s="88" t="s">
        <v>697</v>
      </c>
      <c r="D595" s="133">
        <v>6</v>
      </c>
      <c r="E595" s="125">
        <f>'3'!N33</f>
        <v>0</v>
      </c>
      <c r="F595" s="89" t="str">
        <f>'3'!N$27</f>
        <v>Assistance Type</v>
      </c>
      <c r="G595" s="89" t="s">
        <v>600</v>
      </c>
      <c r="I595" s="90" t="s">
        <v>11</v>
      </c>
      <c r="J595" s="88" t="s">
        <v>436</v>
      </c>
    </row>
    <row r="596" spans="2:10" s="88" customFormat="1" x14ac:dyDescent="0.2">
      <c r="B596" s="88">
        <v>6</v>
      </c>
      <c r="C596" s="88" t="s">
        <v>697</v>
      </c>
      <c r="D596" s="133">
        <v>7</v>
      </c>
      <c r="E596" s="125">
        <f>'3'!N34</f>
        <v>0</v>
      </c>
      <c r="F596" s="89" t="str">
        <f>'3'!N$27</f>
        <v>Assistance Type</v>
      </c>
      <c r="G596" s="89" t="s">
        <v>600</v>
      </c>
      <c r="I596" s="90" t="s">
        <v>11</v>
      </c>
      <c r="J596" s="88" t="s">
        <v>436</v>
      </c>
    </row>
    <row r="597" spans="2:10" s="88" customFormat="1" x14ac:dyDescent="0.2">
      <c r="B597" s="88">
        <v>6</v>
      </c>
      <c r="C597" s="88" t="s">
        <v>697</v>
      </c>
      <c r="D597" s="133">
        <v>8</v>
      </c>
      <c r="E597" s="125">
        <f>'3'!N35</f>
        <v>0</v>
      </c>
      <c r="F597" s="89" t="str">
        <f>'3'!N$27</f>
        <v>Assistance Type</v>
      </c>
      <c r="G597" s="89" t="s">
        <v>600</v>
      </c>
      <c r="I597" s="90" t="s">
        <v>11</v>
      </c>
      <c r="J597" s="88" t="s">
        <v>436</v>
      </c>
    </row>
    <row r="598" spans="2:10" s="88" customFormat="1" x14ac:dyDescent="0.2">
      <c r="B598" s="88">
        <v>6</v>
      </c>
      <c r="C598" s="88" t="s">
        <v>697</v>
      </c>
      <c r="D598" s="133">
        <v>9</v>
      </c>
      <c r="E598" s="125">
        <f>'3'!N36</f>
        <v>0</v>
      </c>
      <c r="F598" s="89" t="str">
        <f>'3'!N$27</f>
        <v>Assistance Type</v>
      </c>
      <c r="G598" s="89" t="s">
        <v>600</v>
      </c>
      <c r="I598" s="90" t="s">
        <v>11</v>
      </c>
      <c r="J598" s="88" t="s">
        <v>436</v>
      </c>
    </row>
    <row r="599" spans="2:10" s="88" customFormat="1" x14ac:dyDescent="0.2">
      <c r="B599" s="88">
        <v>6</v>
      </c>
      <c r="C599" s="88" t="s">
        <v>697</v>
      </c>
      <c r="D599" s="133">
        <v>10</v>
      </c>
      <c r="E599" s="125">
        <f>'3'!N37</f>
        <v>0</v>
      </c>
      <c r="F599" s="89" t="str">
        <f>'3'!N$27</f>
        <v>Assistance Type</v>
      </c>
      <c r="G599" s="89" t="s">
        <v>600</v>
      </c>
      <c r="I599" s="90" t="s">
        <v>11</v>
      </c>
      <c r="J599" s="88" t="s">
        <v>436</v>
      </c>
    </row>
    <row r="600" spans="2:10" s="88" customFormat="1" x14ac:dyDescent="0.2">
      <c r="B600" s="88">
        <v>6</v>
      </c>
      <c r="C600" s="88" t="s">
        <v>697</v>
      </c>
      <c r="D600" s="133">
        <v>11</v>
      </c>
      <c r="E600" s="125">
        <f>'3'!N38</f>
        <v>0</v>
      </c>
      <c r="F600" s="89" t="str">
        <f>'3'!N$27</f>
        <v>Assistance Type</v>
      </c>
      <c r="G600" s="89" t="s">
        <v>600</v>
      </c>
      <c r="I600" s="90" t="s">
        <v>10</v>
      </c>
      <c r="J600" s="88" t="s">
        <v>436</v>
      </c>
    </row>
    <row r="601" spans="2:10" s="88" customFormat="1" x14ac:dyDescent="0.2">
      <c r="B601" s="88">
        <v>6</v>
      </c>
      <c r="C601" s="88" t="s">
        <v>697</v>
      </c>
      <c r="D601" s="133">
        <v>12</v>
      </c>
      <c r="E601" s="125">
        <f>'3'!N39</f>
        <v>0</v>
      </c>
      <c r="F601" s="89" t="str">
        <f>'3'!N$27</f>
        <v>Assistance Type</v>
      </c>
      <c r="G601" s="89" t="s">
        <v>600</v>
      </c>
      <c r="I601" s="90" t="s">
        <v>10</v>
      </c>
      <c r="J601" s="88" t="s">
        <v>436</v>
      </c>
    </row>
    <row r="602" spans="2:10" s="88" customFormat="1" x14ac:dyDescent="0.2">
      <c r="B602" s="88">
        <v>6</v>
      </c>
      <c r="C602" s="88" t="s">
        <v>697</v>
      </c>
      <c r="D602" s="133">
        <v>13</v>
      </c>
      <c r="E602" s="125">
        <f>'3'!N40</f>
        <v>0</v>
      </c>
      <c r="F602" s="89" t="str">
        <f>'3'!N$27</f>
        <v>Assistance Type</v>
      </c>
      <c r="G602" s="89" t="s">
        <v>600</v>
      </c>
      <c r="I602" s="90" t="s">
        <v>10</v>
      </c>
      <c r="J602" s="88" t="s">
        <v>436</v>
      </c>
    </row>
    <row r="603" spans="2:10" s="88" customFormat="1" x14ac:dyDescent="0.2">
      <c r="B603" s="88">
        <v>6</v>
      </c>
      <c r="C603" s="88" t="s">
        <v>697</v>
      </c>
      <c r="D603" s="133">
        <v>14</v>
      </c>
      <c r="E603" s="125">
        <f>'3'!N41</f>
        <v>0</v>
      </c>
      <c r="F603" s="89" t="str">
        <f>'3'!N$27</f>
        <v>Assistance Type</v>
      </c>
      <c r="G603" s="89" t="s">
        <v>600</v>
      </c>
      <c r="I603" s="90" t="s">
        <v>10</v>
      </c>
      <c r="J603" s="88" t="s">
        <v>436</v>
      </c>
    </row>
    <row r="604" spans="2:10" s="88" customFormat="1" x14ac:dyDescent="0.2">
      <c r="B604" s="88">
        <v>6</v>
      </c>
      <c r="C604" s="88" t="s">
        <v>697</v>
      </c>
      <c r="D604" s="133">
        <v>15</v>
      </c>
      <c r="E604" s="125">
        <f>'3'!N42</f>
        <v>0</v>
      </c>
      <c r="F604" s="89" t="str">
        <f>'3'!N$27</f>
        <v>Assistance Type</v>
      </c>
      <c r="G604" s="89" t="s">
        <v>600</v>
      </c>
      <c r="I604" s="90" t="s">
        <v>10</v>
      </c>
      <c r="J604" s="88" t="s">
        <v>436</v>
      </c>
    </row>
    <row r="605" spans="2:10" s="88" customFormat="1" x14ac:dyDescent="0.2">
      <c r="B605" s="88">
        <v>6</v>
      </c>
      <c r="C605" s="88" t="s">
        <v>697</v>
      </c>
      <c r="D605" s="133">
        <v>16</v>
      </c>
      <c r="E605" s="125">
        <f>'3'!N43</f>
        <v>0</v>
      </c>
      <c r="F605" s="89" t="str">
        <f>'3'!N$27</f>
        <v>Assistance Type</v>
      </c>
      <c r="G605" s="89" t="s">
        <v>600</v>
      </c>
      <c r="I605" s="90" t="s">
        <v>10</v>
      </c>
      <c r="J605" s="88" t="s">
        <v>436</v>
      </c>
    </row>
    <row r="606" spans="2:10" s="88" customFormat="1" x14ac:dyDescent="0.2">
      <c r="B606" s="88">
        <v>6</v>
      </c>
      <c r="C606" s="88" t="s">
        <v>697</v>
      </c>
      <c r="D606" s="133">
        <v>17</v>
      </c>
      <c r="E606" s="125">
        <f>'3'!N44</f>
        <v>0</v>
      </c>
      <c r="F606" s="89" t="str">
        <f>'3'!N$27</f>
        <v>Assistance Type</v>
      </c>
      <c r="G606" s="89" t="s">
        <v>600</v>
      </c>
      <c r="I606" s="90" t="s">
        <v>10</v>
      </c>
      <c r="J606" s="88" t="s">
        <v>436</v>
      </c>
    </row>
    <row r="607" spans="2:10" s="88" customFormat="1" x14ac:dyDescent="0.2">
      <c r="B607" s="88">
        <v>6</v>
      </c>
      <c r="C607" s="88" t="s">
        <v>697</v>
      </c>
      <c r="D607" s="133">
        <v>18</v>
      </c>
      <c r="E607" s="125">
        <f>'3'!N45</f>
        <v>0</v>
      </c>
      <c r="F607" s="89" t="str">
        <f>'3'!N$27</f>
        <v>Assistance Type</v>
      </c>
      <c r="G607" s="89" t="s">
        <v>600</v>
      </c>
      <c r="I607" s="90" t="s">
        <v>10</v>
      </c>
      <c r="J607" s="88" t="s">
        <v>436</v>
      </c>
    </row>
    <row r="608" spans="2:10" s="88" customFormat="1" x14ac:dyDescent="0.2">
      <c r="B608" s="88">
        <v>6</v>
      </c>
      <c r="C608" s="88" t="s">
        <v>697</v>
      </c>
      <c r="D608" s="133">
        <v>19</v>
      </c>
      <c r="E608" s="125">
        <f>'3'!N46</f>
        <v>0</v>
      </c>
      <c r="F608" s="89" t="str">
        <f>'3'!N$27</f>
        <v>Assistance Type</v>
      </c>
      <c r="G608" s="89" t="s">
        <v>600</v>
      </c>
      <c r="I608" s="90" t="s">
        <v>10</v>
      </c>
      <c r="J608" s="88" t="s">
        <v>436</v>
      </c>
    </row>
    <row r="609" spans="2:10" s="88" customFormat="1" x14ac:dyDescent="0.2">
      <c r="B609" s="88">
        <v>6</v>
      </c>
      <c r="C609" s="88" t="s">
        <v>697</v>
      </c>
      <c r="D609" s="133">
        <v>20</v>
      </c>
      <c r="E609" s="125">
        <f>'3'!N47</f>
        <v>0</v>
      </c>
      <c r="F609" s="89" t="str">
        <f>'3'!N$27</f>
        <v>Assistance Type</v>
      </c>
      <c r="G609" s="89" t="s">
        <v>600</v>
      </c>
      <c r="I609" s="90" t="s">
        <v>10</v>
      </c>
      <c r="J609" s="88" t="s">
        <v>436</v>
      </c>
    </row>
    <row r="610" spans="2:10" s="88" customFormat="1" x14ac:dyDescent="0.2">
      <c r="B610" s="88">
        <v>6</v>
      </c>
      <c r="C610" s="88" t="s">
        <v>697</v>
      </c>
      <c r="D610" s="133"/>
      <c r="E610" s="125">
        <f>'3'!E52</f>
        <v>0</v>
      </c>
      <c r="F610" s="89" t="str">
        <f>'3'!C52</f>
        <v>*Total Bedrooms =</v>
      </c>
      <c r="G610" s="89"/>
      <c r="I610" s="90" t="s">
        <v>10</v>
      </c>
    </row>
    <row r="611" spans="2:10" s="88" customFormat="1" x14ac:dyDescent="0.2">
      <c r="B611" s="88">
        <v>6</v>
      </c>
      <c r="C611" s="88" t="s">
        <v>697</v>
      </c>
      <c r="D611" s="133"/>
      <c r="E611" s="125">
        <f>'3'!E54</f>
        <v>0</v>
      </c>
      <c r="F611" s="89" t="str">
        <f>'3'!C54</f>
        <v>*Total LI Units =</v>
      </c>
      <c r="G611" s="89"/>
      <c r="I611" s="90" t="s">
        <v>699</v>
      </c>
    </row>
    <row r="612" spans="2:10" s="88" customFormat="1" x14ac:dyDescent="0.2">
      <c r="B612" s="88">
        <v>6</v>
      </c>
      <c r="C612" s="88" t="s">
        <v>697</v>
      </c>
      <c r="D612" s="133"/>
      <c r="E612" s="125">
        <f>'3'!E57</f>
        <v>0</v>
      </c>
      <c r="F612" s="89" t="str">
        <f>'3'!C57</f>
        <v>Total LI Sqft =</v>
      </c>
      <c r="G612" s="89"/>
      <c r="I612" s="90" t="s">
        <v>699</v>
      </c>
    </row>
    <row r="613" spans="2:10" s="88" customFormat="1" x14ac:dyDescent="0.2">
      <c r="B613" s="88">
        <v>6</v>
      </c>
      <c r="C613" s="88" t="s">
        <v>697</v>
      </c>
      <c r="D613" s="133"/>
      <c r="E613" s="125">
        <f>'3'!E59</f>
        <v>0</v>
      </c>
      <c r="F613" s="89" t="str">
        <f>'3'!C59</f>
        <v>Total Common Sqft:</v>
      </c>
      <c r="G613" s="89"/>
      <c r="I613" s="90" t="s">
        <v>699</v>
      </c>
    </row>
    <row r="614" spans="2:10" s="88" customFormat="1" x14ac:dyDescent="0.2">
      <c r="B614" s="88">
        <v>6</v>
      </c>
      <c r="C614" s="88" t="s">
        <v>697</v>
      </c>
      <c r="D614" s="133"/>
      <c r="E614" s="135">
        <f>'3'!J52</f>
        <v>0</v>
      </c>
      <c r="F614" s="136" t="str">
        <f>'3'!G52</f>
        <v>Total Residential Sqft =</v>
      </c>
      <c r="G614" s="89"/>
      <c r="I614" s="90" t="s">
        <v>699</v>
      </c>
    </row>
    <row r="615" spans="2:10" s="88" customFormat="1" x14ac:dyDescent="0.2">
      <c r="B615" s="88">
        <v>6</v>
      </c>
      <c r="C615" s="88" t="s">
        <v>697</v>
      </c>
      <c r="E615" s="134">
        <f>'3'!J54</f>
        <v>0</v>
      </c>
      <c r="F615" s="89" t="str">
        <f>'3'!G54</f>
        <v>Total MR Units =</v>
      </c>
      <c r="G615" s="89"/>
      <c r="I615" s="98" t="s">
        <v>699</v>
      </c>
    </row>
    <row r="616" spans="2:10" s="88" customFormat="1" x14ac:dyDescent="0.2">
      <c r="B616" s="88">
        <v>6</v>
      </c>
      <c r="C616" s="88" t="s">
        <v>697</v>
      </c>
      <c r="E616" s="134">
        <f>'3'!J57</f>
        <v>0</v>
      </c>
      <c r="F616" s="89" t="str">
        <f>'3'!G57</f>
        <v>Total MR Sqft =</v>
      </c>
      <c r="G616" s="89"/>
      <c r="I616" s="98" t="s">
        <v>699</v>
      </c>
    </row>
    <row r="617" spans="2:10" s="88" customFormat="1" x14ac:dyDescent="0.2">
      <c r="B617" s="88">
        <v>6</v>
      </c>
      <c r="C617" s="88" t="s">
        <v>697</v>
      </c>
      <c r="E617" s="125">
        <f>'3'!J59</f>
        <v>0</v>
      </c>
      <c r="F617" s="89" t="str">
        <f>'3'!G59</f>
        <v>Total Non-Heated Sqft:</v>
      </c>
      <c r="G617" s="89"/>
      <c r="I617" s="98" t="s">
        <v>10</v>
      </c>
    </row>
    <row r="618" spans="2:10" s="88" customFormat="1" x14ac:dyDescent="0.2">
      <c r="B618" s="88">
        <v>6</v>
      </c>
      <c r="C618" s="88" t="s">
        <v>697</v>
      </c>
      <c r="D618" s="133"/>
      <c r="E618" s="129">
        <f>'3'!M52</f>
        <v>0</v>
      </c>
      <c r="F618" s="89" t="str">
        <f>'3'!K52</f>
        <v>Total Annual Income =</v>
      </c>
      <c r="G618" s="89"/>
      <c r="I618" s="98" t="s">
        <v>10</v>
      </c>
    </row>
    <row r="619" spans="2:10" s="88" customFormat="1" x14ac:dyDescent="0.2">
      <c r="B619" s="88">
        <v>6</v>
      </c>
      <c r="C619" s="88" t="s">
        <v>697</v>
      </c>
      <c r="D619" s="133"/>
      <c r="E619" s="125">
        <f>'3'!M54</f>
        <v>0</v>
      </c>
      <c r="F619" s="89" t="str">
        <f>'3'!K54</f>
        <v>LI Unit Percentage =</v>
      </c>
      <c r="G619" s="89"/>
      <c r="I619" s="98" t="s">
        <v>544</v>
      </c>
    </row>
    <row r="620" spans="2:10" s="88" customFormat="1" x14ac:dyDescent="0.2">
      <c r="B620" s="88">
        <v>6</v>
      </c>
      <c r="C620" s="88" t="s">
        <v>697</v>
      </c>
      <c r="D620" s="133"/>
      <c r="E620" s="125">
        <f>'3'!M57</f>
        <v>0</v>
      </c>
      <c r="F620" s="89" t="str">
        <f>'3'!K57</f>
        <v>LI Sqft Percentage =</v>
      </c>
      <c r="G620" s="89"/>
      <c r="I620" s="98" t="s">
        <v>544</v>
      </c>
    </row>
    <row r="621" spans="2:10" s="88" customFormat="1" x14ac:dyDescent="0.2">
      <c r="B621" s="88">
        <v>6</v>
      </c>
      <c r="C621" s="88" t="s">
        <v>697</v>
      </c>
      <c r="D621" s="133"/>
      <c r="E621" s="131">
        <f>'3'!M59</f>
        <v>0</v>
      </c>
      <c r="F621" s="89" t="str">
        <f>'3'!K59</f>
        <v>Total Development Sqft =</v>
      </c>
      <c r="G621" s="89"/>
      <c r="I621" s="98" t="s">
        <v>544</v>
      </c>
    </row>
    <row r="622" spans="2:10" s="88" customFormat="1" x14ac:dyDescent="0.2">
      <c r="B622" s="88">
        <v>6</v>
      </c>
      <c r="C622" s="88" t="s">
        <v>71</v>
      </c>
      <c r="D622" s="133">
        <v>1</v>
      </c>
      <c r="E622" s="125" t="e">
        <f>'3'!#REF!</f>
        <v>#REF!</v>
      </c>
      <c r="F622" s="89" t="e">
        <f>'3'!#REF!</f>
        <v>#REF!</v>
      </c>
      <c r="G622" s="89"/>
      <c r="I622" s="98" t="s">
        <v>10</v>
      </c>
    </row>
    <row r="623" spans="2:10" s="88" customFormat="1" x14ac:dyDescent="0.2">
      <c r="B623" s="88">
        <v>6</v>
      </c>
      <c r="C623" s="88" t="s">
        <v>71</v>
      </c>
      <c r="D623" s="133">
        <v>2</v>
      </c>
      <c r="E623" s="125" t="e">
        <f>'3'!#REF!</f>
        <v>#REF!</v>
      </c>
      <c r="F623" s="89" t="e">
        <f>'3'!#REF!</f>
        <v>#REF!</v>
      </c>
      <c r="G623" s="89"/>
      <c r="I623" s="98" t="s">
        <v>10</v>
      </c>
    </row>
    <row r="624" spans="2:10" s="88" customFormat="1" x14ac:dyDescent="0.2">
      <c r="B624" s="88">
        <v>6</v>
      </c>
      <c r="C624" s="88" t="s">
        <v>71</v>
      </c>
      <c r="D624" s="133">
        <v>3</v>
      </c>
      <c r="E624" s="125" t="e">
        <f>'3'!#REF!</f>
        <v>#REF!</v>
      </c>
      <c r="F624" s="89" t="e">
        <f>'3'!#REF!</f>
        <v>#REF!</v>
      </c>
      <c r="G624" s="89"/>
      <c r="I624" s="98" t="s">
        <v>10</v>
      </c>
    </row>
    <row r="625" spans="2:9" s="88" customFormat="1" x14ac:dyDescent="0.2">
      <c r="B625" s="88">
        <v>6</v>
      </c>
      <c r="C625" s="88" t="s">
        <v>71</v>
      </c>
      <c r="D625" s="133">
        <v>4</v>
      </c>
      <c r="E625" s="125" t="e">
        <f>'3'!#REF!</f>
        <v>#REF!</v>
      </c>
      <c r="F625" s="89" t="e">
        <f>'3'!#REF!</f>
        <v>#REF!</v>
      </c>
      <c r="G625" s="89"/>
      <c r="I625" s="98" t="s">
        <v>10</v>
      </c>
    </row>
    <row r="626" spans="2:9" s="88" customFormat="1" x14ac:dyDescent="0.2">
      <c r="B626" s="88">
        <v>6</v>
      </c>
      <c r="C626" s="88" t="s">
        <v>71</v>
      </c>
      <c r="D626" s="133">
        <v>5</v>
      </c>
      <c r="E626" s="125" t="e">
        <f>'3'!#REF!</f>
        <v>#REF!</v>
      </c>
      <c r="F626" s="89" t="e">
        <f>'3'!#REF!</f>
        <v>#REF!</v>
      </c>
      <c r="G626" s="89"/>
      <c r="I626" s="98" t="s">
        <v>10</v>
      </c>
    </row>
    <row r="627" spans="2:9" s="88" customFormat="1" x14ac:dyDescent="0.2">
      <c r="B627" s="88">
        <v>6</v>
      </c>
      <c r="C627" s="88" t="s">
        <v>71</v>
      </c>
      <c r="D627" s="133">
        <v>6</v>
      </c>
      <c r="E627" s="125" t="e">
        <f>'3'!#REF!</f>
        <v>#REF!</v>
      </c>
      <c r="F627" s="89" t="e">
        <f>'3'!#REF!</f>
        <v>#REF!</v>
      </c>
      <c r="G627" s="89"/>
      <c r="I627" s="98" t="s">
        <v>10</v>
      </c>
    </row>
    <row r="628" spans="2:9" s="88" customFormat="1" x14ac:dyDescent="0.2">
      <c r="B628" s="88">
        <v>6</v>
      </c>
      <c r="C628" s="88" t="s">
        <v>71</v>
      </c>
      <c r="D628" s="133">
        <v>7</v>
      </c>
      <c r="E628" s="125" t="e">
        <f>'3'!#REF!</f>
        <v>#REF!</v>
      </c>
      <c r="F628" s="89" t="e">
        <f>'3'!#REF!</f>
        <v>#REF!</v>
      </c>
      <c r="G628" s="89"/>
      <c r="I628" s="98" t="s">
        <v>10</v>
      </c>
    </row>
    <row r="629" spans="2:9" s="88" customFormat="1" x14ac:dyDescent="0.2">
      <c r="B629" s="88">
        <v>6</v>
      </c>
      <c r="C629" s="88" t="s">
        <v>71</v>
      </c>
      <c r="D629" s="133">
        <v>8</v>
      </c>
      <c r="E629" s="125" t="e">
        <f>'3'!#REF!</f>
        <v>#REF!</v>
      </c>
      <c r="F629" s="89" t="e">
        <f>'3'!#REF!</f>
        <v>#REF!</v>
      </c>
      <c r="G629" s="89"/>
      <c r="I629" s="98" t="s">
        <v>10</v>
      </c>
    </row>
    <row r="630" spans="2:9" s="88" customFormat="1" x14ac:dyDescent="0.2">
      <c r="B630" s="88">
        <v>6</v>
      </c>
      <c r="C630" s="88" t="s">
        <v>71</v>
      </c>
      <c r="D630" s="133">
        <v>9</v>
      </c>
      <c r="E630" s="125" t="e">
        <f>'3'!#REF!</f>
        <v>#REF!</v>
      </c>
      <c r="F630" s="89" t="e">
        <f>'3'!#REF!</f>
        <v>#REF!</v>
      </c>
      <c r="G630" s="89"/>
      <c r="I630" s="98" t="s">
        <v>10</v>
      </c>
    </row>
    <row r="631" spans="2:9" s="88" customFormat="1" x14ac:dyDescent="0.2">
      <c r="B631" s="88">
        <v>6</v>
      </c>
      <c r="C631" s="88" t="s">
        <v>71</v>
      </c>
      <c r="D631" s="133">
        <v>10</v>
      </c>
      <c r="E631" s="125" t="e">
        <f>'3'!#REF!</f>
        <v>#REF!</v>
      </c>
      <c r="F631" s="89" t="e">
        <f>'3'!#REF!</f>
        <v>#REF!</v>
      </c>
      <c r="G631" s="89"/>
      <c r="I631" s="98" t="s">
        <v>10</v>
      </c>
    </row>
    <row r="632" spans="2:9" s="88" customFormat="1" x14ac:dyDescent="0.2">
      <c r="B632" s="88">
        <v>6</v>
      </c>
      <c r="C632" s="88" t="s">
        <v>71</v>
      </c>
      <c r="D632" s="133">
        <v>1</v>
      </c>
      <c r="E632" s="125" t="e">
        <f>'3'!#REF!</f>
        <v>#REF!</v>
      </c>
      <c r="F632" s="89" t="e">
        <f>'3'!#REF!</f>
        <v>#REF!</v>
      </c>
      <c r="G632" s="89"/>
      <c r="I632" s="98" t="s">
        <v>10</v>
      </c>
    </row>
    <row r="633" spans="2:9" s="88" customFormat="1" x14ac:dyDescent="0.2">
      <c r="B633" s="88">
        <v>6</v>
      </c>
      <c r="C633" s="88" t="s">
        <v>71</v>
      </c>
      <c r="D633" s="133">
        <v>2</v>
      </c>
      <c r="E633" s="125" t="e">
        <f>'3'!#REF!</f>
        <v>#REF!</v>
      </c>
      <c r="F633" s="89" t="e">
        <f>'3'!#REF!</f>
        <v>#REF!</v>
      </c>
      <c r="G633" s="89"/>
      <c r="I633" s="98" t="s">
        <v>10</v>
      </c>
    </row>
    <row r="634" spans="2:9" s="88" customFormat="1" x14ac:dyDescent="0.2">
      <c r="B634" s="88">
        <v>6</v>
      </c>
      <c r="C634" s="88" t="s">
        <v>71</v>
      </c>
      <c r="D634" s="133">
        <v>3</v>
      </c>
      <c r="E634" s="125" t="e">
        <f>'3'!#REF!</f>
        <v>#REF!</v>
      </c>
      <c r="F634" s="89" t="e">
        <f>'3'!#REF!</f>
        <v>#REF!</v>
      </c>
      <c r="G634" s="89"/>
      <c r="I634" s="98" t="s">
        <v>10</v>
      </c>
    </row>
    <row r="635" spans="2:9" s="88" customFormat="1" x14ac:dyDescent="0.2">
      <c r="B635" s="88">
        <v>6</v>
      </c>
      <c r="C635" s="88" t="s">
        <v>71</v>
      </c>
      <c r="D635" s="133">
        <v>4</v>
      </c>
      <c r="E635" s="125" t="e">
        <f>'3'!#REF!</f>
        <v>#REF!</v>
      </c>
      <c r="F635" s="89" t="e">
        <f>'3'!#REF!</f>
        <v>#REF!</v>
      </c>
      <c r="G635" s="89"/>
      <c r="I635" s="98" t="s">
        <v>10</v>
      </c>
    </row>
    <row r="636" spans="2:9" s="88" customFormat="1" x14ac:dyDescent="0.2">
      <c r="B636" s="88">
        <v>6</v>
      </c>
      <c r="C636" s="88" t="s">
        <v>71</v>
      </c>
      <c r="D636" s="133">
        <v>5</v>
      </c>
      <c r="E636" s="125" t="e">
        <f>'3'!#REF!</f>
        <v>#REF!</v>
      </c>
      <c r="F636" s="89" t="e">
        <f>'3'!#REF!</f>
        <v>#REF!</v>
      </c>
      <c r="G636" s="89"/>
      <c r="I636" s="98" t="s">
        <v>10</v>
      </c>
    </row>
    <row r="637" spans="2:9" s="88" customFormat="1" x14ac:dyDescent="0.2">
      <c r="B637" s="88">
        <v>6</v>
      </c>
      <c r="C637" s="88" t="s">
        <v>71</v>
      </c>
      <c r="D637" s="133">
        <v>6</v>
      </c>
      <c r="E637" s="125" t="e">
        <f>'3'!#REF!</f>
        <v>#REF!</v>
      </c>
      <c r="F637" s="89" t="e">
        <f>'3'!#REF!</f>
        <v>#REF!</v>
      </c>
      <c r="G637" s="89"/>
      <c r="I637" s="98" t="s">
        <v>10</v>
      </c>
    </row>
    <row r="638" spans="2:9" s="88" customFormat="1" x14ac:dyDescent="0.2">
      <c r="B638" s="88">
        <v>6</v>
      </c>
      <c r="C638" s="88" t="s">
        <v>71</v>
      </c>
      <c r="D638" s="133">
        <v>7</v>
      </c>
      <c r="E638" s="125" t="e">
        <f>'3'!#REF!</f>
        <v>#REF!</v>
      </c>
      <c r="F638" s="89" t="e">
        <f>'3'!#REF!</f>
        <v>#REF!</v>
      </c>
      <c r="G638" s="89"/>
      <c r="I638" s="98" t="s">
        <v>10</v>
      </c>
    </row>
    <row r="639" spans="2:9" s="88" customFormat="1" x14ac:dyDescent="0.2">
      <c r="B639" s="88">
        <v>6</v>
      </c>
      <c r="C639" s="88" t="s">
        <v>71</v>
      </c>
      <c r="D639" s="133">
        <v>8</v>
      </c>
      <c r="E639" s="125" t="e">
        <f>'3'!#REF!</f>
        <v>#REF!</v>
      </c>
      <c r="F639" s="89" t="e">
        <f>'3'!#REF!</f>
        <v>#REF!</v>
      </c>
      <c r="G639" s="89"/>
      <c r="I639" s="98" t="s">
        <v>10</v>
      </c>
    </row>
    <row r="640" spans="2:9" s="88" customFormat="1" x14ac:dyDescent="0.2">
      <c r="B640" s="88">
        <v>6</v>
      </c>
      <c r="C640" s="88" t="s">
        <v>71</v>
      </c>
      <c r="D640" s="133">
        <v>9</v>
      </c>
      <c r="E640" s="125" t="e">
        <f>'3'!#REF!</f>
        <v>#REF!</v>
      </c>
      <c r="F640" s="89" t="e">
        <f>'3'!#REF!</f>
        <v>#REF!</v>
      </c>
      <c r="G640" s="89"/>
      <c r="I640" s="98" t="s">
        <v>10</v>
      </c>
    </row>
    <row r="641" spans="2:9" s="88" customFormat="1" x14ac:dyDescent="0.2">
      <c r="B641" s="88">
        <v>6</v>
      </c>
      <c r="C641" s="88" t="s">
        <v>71</v>
      </c>
      <c r="D641" s="133">
        <v>10</v>
      </c>
      <c r="E641" s="125" t="e">
        <f>'3'!#REF!</f>
        <v>#REF!</v>
      </c>
      <c r="F641" s="89" t="e">
        <f>'3'!#REF!</f>
        <v>#REF!</v>
      </c>
      <c r="G641" s="89"/>
      <c r="I641" s="98" t="s">
        <v>10</v>
      </c>
    </row>
    <row r="642" spans="2:9" s="88" customFormat="1" x14ac:dyDescent="0.2">
      <c r="B642" s="88">
        <v>6</v>
      </c>
      <c r="C642" s="88" t="s">
        <v>71</v>
      </c>
      <c r="D642" s="133">
        <v>1</v>
      </c>
      <c r="E642" s="126" t="e">
        <f>'3'!#REF!</f>
        <v>#REF!</v>
      </c>
      <c r="F642" s="89" t="e">
        <f>'3'!#REF!</f>
        <v>#REF!</v>
      </c>
      <c r="G642" s="89"/>
      <c r="I642" s="98" t="s">
        <v>10</v>
      </c>
    </row>
    <row r="643" spans="2:9" s="88" customFormat="1" x14ac:dyDescent="0.2">
      <c r="B643" s="88">
        <v>6</v>
      </c>
      <c r="C643" s="88" t="s">
        <v>71</v>
      </c>
      <c r="D643" s="133">
        <v>2</v>
      </c>
      <c r="E643" s="126" t="e">
        <f>'3'!#REF!</f>
        <v>#REF!</v>
      </c>
      <c r="F643" s="89" t="e">
        <f>'3'!#REF!</f>
        <v>#REF!</v>
      </c>
      <c r="G643" s="89"/>
      <c r="I643" s="98" t="s">
        <v>10</v>
      </c>
    </row>
    <row r="644" spans="2:9" s="88" customFormat="1" x14ac:dyDescent="0.2">
      <c r="B644" s="88">
        <v>6</v>
      </c>
      <c r="C644" s="88" t="s">
        <v>71</v>
      </c>
      <c r="D644" s="133">
        <v>3</v>
      </c>
      <c r="E644" s="126" t="e">
        <f>'3'!#REF!</f>
        <v>#REF!</v>
      </c>
      <c r="F644" s="89" t="e">
        <f>'3'!#REF!</f>
        <v>#REF!</v>
      </c>
      <c r="G644" s="89"/>
      <c r="I644" s="98" t="s">
        <v>10</v>
      </c>
    </row>
    <row r="645" spans="2:9" s="88" customFormat="1" x14ac:dyDescent="0.2">
      <c r="B645" s="88">
        <v>6</v>
      </c>
      <c r="C645" s="88" t="s">
        <v>71</v>
      </c>
      <c r="D645" s="133">
        <v>4</v>
      </c>
      <c r="E645" s="126" t="e">
        <f>'3'!#REF!</f>
        <v>#REF!</v>
      </c>
      <c r="F645" s="89" t="e">
        <f>'3'!#REF!</f>
        <v>#REF!</v>
      </c>
      <c r="G645" s="89"/>
      <c r="I645" s="98" t="s">
        <v>10</v>
      </c>
    </row>
    <row r="646" spans="2:9" s="88" customFormat="1" x14ac:dyDescent="0.2">
      <c r="B646" s="88">
        <v>6</v>
      </c>
      <c r="C646" s="88" t="s">
        <v>71</v>
      </c>
      <c r="D646" s="133">
        <v>5</v>
      </c>
      <c r="E646" s="126" t="e">
        <f>'3'!#REF!</f>
        <v>#REF!</v>
      </c>
      <c r="F646" s="89" t="e">
        <f>'3'!#REF!</f>
        <v>#REF!</v>
      </c>
      <c r="G646" s="89"/>
      <c r="I646" s="98" t="s">
        <v>10</v>
      </c>
    </row>
    <row r="647" spans="2:9" s="88" customFormat="1" x14ac:dyDescent="0.2">
      <c r="B647" s="88">
        <v>6</v>
      </c>
      <c r="C647" s="88" t="s">
        <v>71</v>
      </c>
      <c r="D647" s="133">
        <v>6</v>
      </c>
      <c r="E647" s="126" t="e">
        <f>'3'!#REF!</f>
        <v>#REF!</v>
      </c>
      <c r="F647" s="89" t="e">
        <f>'3'!#REF!</f>
        <v>#REF!</v>
      </c>
      <c r="G647" s="89"/>
      <c r="I647" s="98" t="s">
        <v>10</v>
      </c>
    </row>
    <row r="648" spans="2:9" s="88" customFormat="1" x14ac:dyDescent="0.2">
      <c r="B648" s="88">
        <v>6</v>
      </c>
      <c r="C648" s="88" t="s">
        <v>71</v>
      </c>
      <c r="D648" s="133">
        <v>7</v>
      </c>
      <c r="E648" s="126" t="e">
        <f>'3'!#REF!</f>
        <v>#REF!</v>
      </c>
      <c r="F648" s="89" t="e">
        <f>'3'!#REF!</f>
        <v>#REF!</v>
      </c>
      <c r="G648" s="89"/>
      <c r="I648" s="98" t="s">
        <v>10</v>
      </c>
    </row>
    <row r="649" spans="2:9" s="88" customFormat="1" x14ac:dyDescent="0.2">
      <c r="B649" s="88">
        <v>6</v>
      </c>
      <c r="C649" s="88" t="s">
        <v>71</v>
      </c>
      <c r="D649" s="133">
        <v>8</v>
      </c>
      <c r="E649" s="126" t="e">
        <f>'3'!#REF!</f>
        <v>#REF!</v>
      </c>
      <c r="F649" s="89" t="e">
        <f>'3'!#REF!</f>
        <v>#REF!</v>
      </c>
      <c r="G649" s="89"/>
      <c r="I649" s="98" t="s">
        <v>10</v>
      </c>
    </row>
    <row r="650" spans="2:9" s="88" customFormat="1" x14ac:dyDescent="0.2">
      <c r="B650" s="88">
        <v>6</v>
      </c>
      <c r="C650" s="88" t="s">
        <v>71</v>
      </c>
      <c r="D650" s="133">
        <v>9</v>
      </c>
      <c r="E650" s="126" t="e">
        <f>'3'!#REF!</f>
        <v>#REF!</v>
      </c>
      <c r="F650" s="89" t="e">
        <f>'3'!#REF!</f>
        <v>#REF!</v>
      </c>
      <c r="G650" s="89"/>
      <c r="I650" s="98" t="s">
        <v>10</v>
      </c>
    </row>
    <row r="651" spans="2:9" s="88" customFormat="1" x14ac:dyDescent="0.2">
      <c r="B651" s="88">
        <v>6</v>
      </c>
      <c r="C651" s="88" t="s">
        <v>71</v>
      </c>
      <c r="D651" s="133">
        <v>10</v>
      </c>
      <c r="E651" s="126" t="e">
        <f>'3'!#REF!</f>
        <v>#REF!</v>
      </c>
      <c r="F651" s="89" t="e">
        <f>'3'!#REF!</f>
        <v>#REF!</v>
      </c>
      <c r="G651" s="89"/>
      <c r="I651" s="98" t="s">
        <v>10</v>
      </c>
    </row>
    <row r="652" spans="2:9" s="88" customFormat="1" x14ac:dyDescent="0.2">
      <c r="B652" s="88">
        <v>6</v>
      </c>
      <c r="C652" s="88" t="s">
        <v>71</v>
      </c>
      <c r="D652" s="133">
        <v>1</v>
      </c>
      <c r="E652" s="125" t="e">
        <f>'3'!#REF!</f>
        <v>#REF!</v>
      </c>
      <c r="F652" s="89" t="e">
        <f>'3'!#REF!</f>
        <v>#REF!</v>
      </c>
      <c r="G652" s="89"/>
      <c r="I652" s="98" t="s">
        <v>10</v>
      </c>
    </row>
    <row r="653" spans="2:9" s="88" customFormat="1" x14ac:dyDescent="0.2">
      <c r="B653" s="88">
        <v>6</v>
      </c>
      <c r="C653" s="88" t="s">
        <v>71</v>
      </c>
      <c r="D653" s="133">
        <v>2</v>
      </c>
      <c r="E653" s="125" t="e">
        <f>'3'!#REF!</f>
        <v>#REF!</v>
      </c>
      <c r="F653" s="89" t="e">
        <f>'3'!#REF!</f>
        <v>#REF!</v>
      </c>
      <c r="G653" s="89"/>
      <c r="I653" s="98" t="s">
        <v>10</v>
      </c>
    </row>
    <row r="654" spans="2:9" s="88" customFormat="1" x14ac:dyDescent="0.2">
      <c r="B654" s="88">
        <v>6</v>
      </c>
      <c r="C654" s="88" t="s">
        <v>71</v>
      </c>
      <c r="D654" s="133">
        <v>3</v>
      </c>
      <c r="E654" s="125" t="e">
        <f>'3'!#REF!</f>
        <v>#REF!</v>
      </c>
      <c r="F654" s="89" t="e">
        <f>'3'!#REF!</f>
        <v>#REF!</v>
      </c>
      <c r="G654" s="89"/>
      <c r="I654" s="98" t="s">
        <v>10</v>
      </c>
    </row>
    <row r="655" spans="2:9" s="88" customFormat="1" x14ac:dyDescent="0.2">
      <c r="B655" s="88">
        <v>6</v>
      </c>
      <c r="C655" s="88" t="s">
        <v>71</v>
      </c>
      <c r="D655" s="133">
        <v>4</v>
      </c>
      <c r="E655" s="125" t="e">
        <f>'3'!#REF!</f>
        <v>#REF!</v>
      </c>
      <c r="F655" s="89" t="e">
        <f>'3'!#REF!</f>
        <v>#REF!</v>
      </c>
      <c r="G655" s="89"/>
      <c r="I655" s="98" t="s">
        <v>10</v>
      </c>
    </row>
    <row r="656" spans="2:9" s="88" customFormat="1" x14ac:dyDescent="0.2">
      <c r="B656" s="88">
        <v>6</v>
      </c>
      <c r="C656" s="88" t="s">
        <v>71</v>
      </c>
      <c r="D656" s="133">
        <v>5</v>
      </c>
      <c r="E656" s="125" t="e">
        <f>'3'!#REF!</f>
        <v>#REF!</v>
      </c>
      <c r="F656" s="89" t="e">
        <f>'3'!#REF!</f>
        <v>#REF!</v>
      </c>
      <c r="G656" s="89"/>
      <c r="I656" s="98" t="s">
        <v>10</v>
      </c>
    </row>
    <row r="657" spans="2:9" s="88" customFormat="1" x14ac:dyDescent="0.2">
      <c r="B657" s="88">
        <v>6</v>
      </c>
      <c r="C657" s="88" t="s">
        <v>71</v>
      </c>
      <c r="D657" s="133">
        <v>6</v>
      </c>
      <c r="E657" s="125" t="e">
        <f>'3'!#REF!</f>
        <v>#REF!</v>
      </c>
      <c r="F657" s="89" t="e">
        <f>'3'!#REF!</f>
        <v>#REF!</v>
      </c>
      <c r="G657" s="89"/>
      <c r="I657" s="98" t="s">
        <v>10</v>
      </c>
    </row>
    <row r="658" spans="2:9" s="88" customFormat="1" x14ac:dyDescent="0.2">
      <c r="B658" s="88">
        <v>6</v>
      </c>
      <c r="C658" s="88" t="s">
        <v>71</v>
      </c>
      <c r="D658" s="133">
        <v>7</v>
      </c>
      <c r="E658" s="125" t="e">
        <f>'3'!#REF!</f>
        <v>#REF!</v>
      </c>
      <c r="F658" s="89" t="e">
        <f>'3'!#REF!</f>
        <v>#REF!</v>
      </c>
      <c r="G658" s="89"/>
      <c r="I658" s="98" t="s">
        <v>10</v>
      </c>
    </row>
    <row r="659" spans="2:9" s="88" customFormat="1" x14ac:dyDescent="0.2">
      <c r="B659" s="88">
        <v>6</v>
      </c>
      <c r="C659" s="88" t="s">
        <v>71</v>
      </c>
      <c r="D659" s="133">
        <v>8</v>
      </c>
      <c r="E659" s="125" t="e">
        <f>'3'!#REF!</f>
        <v>#REF!</v>
      </c>
      <c r="F659" s="89" t="e">
        <f>'3'!#REF!</f>
        <v>#REF!</v>
      </c>
      <c r="G659" s="89"/>
      <c r="I659" s="98" t="s">
        <v>10</v>
      </c>
    </row>
    <row r="660" spans="2:9" s="88" customFormat="1" x14ac:dyDescent="0.2">
      <c r="B660" s="88">
        <v>6</v>
      </c>
      <c r="C660" s="88" t="s">
        <v>71</v>
      </c>
      <c r="D660" s="133">
        <v>9</v>
      </c>
      <c r="E660" s="125" t="e">
        <f>'3'!#REF!</f>
        <v>#REF!</v>
      </c>
      <c r="F660" s="89" t="e">
        <f>'3'!#REF!</f>
        <v>#REF!</v>
      </c>
      <c r="G660" s="89"/>
      <c r="I660" s="98" t="s">
        <v>10</v>
      </c>
    </row>
    <row r="661" spans="2:9" s="88" customFormat="1" x14ac:dyDescent="0.2">
      <c r="B661" s="88">
        <v>6</v>
      </c>
      <c r="C661" s="88" t="s">
        <v>71</v>
      </c>
      <c r="D661" s="133">
        <v>10</v>
      </c>
      <c r="E661" s="125" t="e">
        <f>'3'!#REF!</f>
        <v>#REF!</v>
      </c>
      <c r="F661" s="89" t="e">
        <f>'3'!#REF!</f>
        <v>#REF!</v>
      </c>
      <c r="G661" s="89"/>
      <c r="I661" s="98" t="s">
        <v>10</v>
      </c>
    </row>
    <row r="662" spans="2:9" s="88" customFormat="1" x14ac:dyDescent="0.2">
      <c r="B662" s="88">
        <v>6</v>
      </c>
      <c r="C662" s="88" t="s">
        <v>71</v>
      </c>
      <c r="D662" s="133">
        <v>1</v>
      </c>
      <c r="E662" s="126" t="e">
        <f>'3'!#REF!</f>
        <v>#REF!</v>
      </c>
      <c r="F662" s="89" t="e">
        <f>'3'!#REF!</f>
        <v>#REF!</v>
      </c>
      <c r="G662" s="89"/>
      <c r="I662" s="98" t="s">
        <v>10</v>
      </c>
    </row>
    <row r="663" spans="2:9" s="88" customFormat="1" x14ac:dyDescent="0.2">
      <c r="B663" s="88">
        <v>6</v>
      </c>
      <c r="C663" s="88" t="s">
        <v>71</v>
      </c>
      <c r="D663" s="133">
        <v>2</v>
      </c>
      <c r="E663" s="126" t="e">
        <f>'3'!#REF!</f>
        <v>#REF!</v>
      </c>
      <c r="F663" s="89" t="e">
        <f>'3'!#REF!</f>
        <v>#REF!</v>
      </c>
      <c r="G663" s="89"/>
      <c r="I663" s="98" t="s">
        <v>10</v>
      </c>
    </row>
    <row r="664" spans="2:9" s="88" customFormat="1" x14ac:dyDescent="0.2">
      <c r="B664" s="88">
        <v>6</v>
      </c>
      <c r="C664" s="88" t="s">
        <v>71</v>
      </c>
      <c r="D664" s="133">
        <v>3</v>
      </c>
      <c r="E664" s="126" t="e">
        <f>'3'!#REF!</f>
        <v>#REF!</v>
      </c>
      <c r="F664" s="89" t="e">
        <f>'3'!#REF!</f>
        <v>#REF!</v>
      </c>
      <c r="G664" s="89"/>
      <c r="I664" s="98" t="s">
        <v>10</v>
      </c>
    </row>
    <row r="665" spans="2:9" s="88" customFormat="1" x14ac:dyDescent="0.2">
      <c r="B665" s="88">
        <v>6</v>
      </c>
      <c r="C665" s="88" t="s">
        <v>71</v>
      </c>
      <c r="D665" s="133">
        <v>4</v>
      </c>
      <c r="E665" s="126" t="e">
        <f>'3'!#REF!</f>
        <v>#REF!</v>
      </c>
      <c r="F665" s="89" t="e">
        <f>'3'!#REF!</f>
        <v>#REF!</v>
      </c>
      <c r="G665" s="89"/>
      <c r="I665" s="98" t="s">
        <v>10</v>
      </c>
    </row>
    <row r="666" spans="2:9" s="88" customFormat="1" x14ac:dyDescent="0.2">
      <c r="B666" s="88">
        <v>6</v>
      </c>
      <c r="C666" s="88" t="s">
        <v>71</v>
      </c>
      <c r="D666" s="133">
        <v>5</v>
      </c>
      <c r="E666" s="126" t="e">
        <f>'3'!#REF!</f>
        <v>#REF!</v>
      </c>
      <c r="F666" s="89" t="e">
        <f>'3'!#REF!</f>
        <v>#REF!</v>
      </c>
      <c r="G666" s="89"/>
      <c r="I666" s="98" t="s">
        <v>10</v>
      </c>
    </row>
    <row r="667" spans="2:9" s="88" customFormat="1" x14ac:dyDescent="0.2">
      <c r="B667" s="88">
        <v>6</v>
      </c>
      <c r="C667" s="88" t="s">
        <v>71</v>
      </c>
      <c r="D667" s="133">
        <v>6</v>
      </c>
      <c r="E667" s="126" t="e">
        <f>'3'!#REF!</f>
        <v>#REF!</v>
      </c>
      <c r="F667" s="89" t="e">
        <f>'3'!#REF!</f>
        <v>#REF!</v>
      </c>
      <c r="G667" s="89"/>
      <c r="I667" s="98" t="s">
        <v>10</v>
      </c>
    </row>
    <row r="668" spans="2:9" s="88" customFormat="1" x14ac:dyDescent="0.2">
      <c r="B668" s="88">
        <v>6</v>
      </c>
      <c r="C668" s="88" t="s">
        <v>71</v>
      </c>
      <c r="D668" s="133">
        <v>7</v>
      </c>
      <c r="E668" s="126" t="e">
        <f>'3'!#REF!</f>
        <v>#REF!</v>
      </c>
      <c r="F668" s="89" t="e">
        <f>'3'!#REF!</f>
        <v>#REF!</v>
      </c>
      <c r="G668" s="89"/>
      <c r="I668" s="98" t="s">
        <v>10</v>
      </c>
    </row>
    <row r="669" spans="2:9" s="88" customFormat="1" x14ac:dyDescent="0.2">
      <c r="B669" s="88">
        <v>6</v>
      </c>
      <c r="C669" s="88" t="s">
        <v>71</v>
      </c>
      <c r="D669" s="133">
        <v>8</v>
      </c>
      <c r="E669" s="126" t="e">
        <f>'3'!#REF!</f>
        <v>#REF!</v>
      </c>
      <c r="F669" s="89" t="e">
        <f>'3'!#REF!</f>
        <v>#REF!</v>
      </c>
      <c r="G669" s="89"/>
      <c r="I669" s="98" t="s">
        <v>10</v>
      </c>
    </row>
    <row r="670" spans="2:9" s="88" customFormat="1" x14ac:dyDescent="0.2">
      <c r="B670" s="88">
        <v>6</v>
      </c>
      <c r="C670" s="88" t="s">
        <v>71</v>
      </c>
      <c r="D670" s="133">
        <v>9</v>
      </c>
      <c r="E670" s="126" t="e">
        <f>'3'!#REF!</f>
        <v>#REF!</v>
      </c>
      <c r="F670" s="89" t="e">
        <f>'3'!#REF!</f>
        <v>#REF!</v>
      </c>
      <c r="G670" s="89"/>
      <c r="I670" s="98" t="s">
        <v>10</v>
      </c>
    </row>
    <row r="671" spans="2:9" s="88" customFormat="1" x14ac:dyDescent="0.2">
      <c r="B671" s="88">
        <v>6</v>
      </c>
      <c r="C671" s="88" t="s">
        <v>71</v>
      </c>
      <c r="D671" s="133">
        <v>10</v>
      </c>
      <c r="E671" s="126" t="e">
        <f>'3'!#REF!</f>
        <v>#REF!</v>
      </c>
      <c r="F671" s="89" t="e">
        <f>'3'!#REF!</f>
        <v>#REF!</v>
      </c>
      <c r="G671" s="89"/>
      <c r="I671" s="98" t="s">
        <v>10</v>
      </c>
    </row>
    <row r="672" spans="2:9" s="88" customFormat="1" x14ac:dyDescent="0.2">
      <c r="B672" s="88">
        <v>6</v>
      </c>
      <c r="C672" s="88" t="s">
        <v>71</v>
      </c>
      <c r="D672" s="133">
        <v>1</v>
      </c>
      <c r="E672" s="126" t="e">
        <f>'3'!#REF!</f>
        <v>#REF!</v>
      </c>
      <c r="F672" s="89" t="e">
        <f>'3'!#REF!</f>
        <v>#REF!</v>
      </c>
      <c r="G672" s="89"/>
      <c r="I672" s="98" t="s">
        <v>10</v>
      </c>
    </row>
    <row r="673" spans="2:10" s="88" customFormat="1" x14ac:dyDescent="0.2">
      <c r="B673" s="88">
        <v>6</v>
      </c>
      <c r="C673" s="88" t="s">
        <v>71</v>
      </c>
      <c r="D673" s="133">
        <v>2</v>
      </c>
      <c r="E673" s="126" t="e">
        <f>'3'!#REF!</f>
        <v>#REF!</v>
      </c>
      <c r="F673" s="89" t="e">
        <f>'3'!#REF!</f>
        <v>#REF!</v>
      </c>
      <c r="G673" s="89"/>
      <c r="I673" s="98" t="s">
        <v>10</v>
      </c>
    </row>
    <row r="674" spans="2:10" s="88" customFormat="1" x14ac:dyDescent="0.2">
      <c r="B674" s="88">
        <v>6</v>
      </c>
      <c r="C674" s="88" t="s">
        <v>71</v>
      </c>
      <c r="D674" s="133">
        <v>3</v>
      </c>
      <c r="E674" s="126" t="e">
        <f>'3'!#REF!</f>
        <v>#REF!</v>
      </c>
      <c r="F674" s="89" t="e">
        <f>'3'!#REF!</f>
        <v>#REF!</v>
      </c>
      <c r="G674" s="89"/>
      <c r="I674" s="98" t="s">
        <v>10</v>
      </c>
    </row>
    <row r="675" spans="2:10" s="88" customFormat="1" x14ac:dyDescent="0.2">
      <c r="B675" s="88">
        <v>6</v>
      </c>
      <c r="C675" s="88" t="s">
        <v>71</v>
      </c>
      <c r="D675" s="133">
        <v>4</v>
      </c>
      <c r="E675" s="126" t="e">
        <f>'3'!#REF!</f>
        <v>#REF!</v>
      </c>
      <c r="F675" s="89" t="e">
        <f>'3'!#REF!</f>
        <v>#REF!</v>
      </c>
      <c r="G675" s="89"/>
      <c r="I675" s="98" t="s">
        <v>10</v>
      </c>
    </row>
    <row r="676" spans="2:10" s="88" customFormat="1" x14ac:dyDescent="0.2">
      <c r="B676" s="88">
        <v>6</v>
      </c>
      <c r="C676" s="88" t="s">
        <v>71</v>
      </c>
      <c r="D676" s="133">
        <v>5</v>
      </c>
      <c r="E676" s="126" t="e">
        <f>'3'!#REF!</f>
        <v>#REF!</v>
      </c>
      <c r="F676" s="89" t="e">
        <f>'3'!#REF!</f>
        <v>#REF!</v>
      </c>
      <c r="G676" s="89"/>
      <c r="I676" s="98" t="s">
        <v>10</v>
      </c>
    </row>
    <row r="677" spans="2:10" s="88" customFormat="1" x14ac:dyDescent="0.2">
      <c r="B677" s="88">
        <v>6</v>
      </c>
      <c r="C677" s="88" t="s">
        <v>71</v>
      </c>
      <c r="D677" s="133">
        <v>6</v>
      </c>
      <c r="E677" s="126" t="e">
        <f>'3'!#REF!</f>
        <v>#REF!</v>
      </c>
      <c r="F677" s="89" t="e">
        <f>'3'!#REF!</f>
        <v>#REF!</v>
      </c>
      <c r="G677" s="89"/>
      <c r="I677" s="98" t="s">
        <v>10</v>
      </c>
    </row>
    <row r="678" spans="2:10" s="88" customFormat="1" x14ac:dyDescent="0.2">
      <c r="B678" s="88">
        <v>6</v>
      </c>
      <c r="C678" s="88" t="s">
        <v>71</v>
      </c>
      <c r="D678" s="133">
        <v>7</v>
      </c>
      <c r="E678" s="126" t="e">
        <f>'3'!#REF!</f>
        <v>#REF!</v>
      </c>
      <c r="F678" s="89" t="e">
        <f>'3'!#REF!</f>
        <v>#REF!</v>
      </c>
      <c r="G678" s="89"/>
      <c r="I678" s="98" t="s">
        <v>10</v>
      </c>
    </row>
    <row r="679" spans="2:10" s="88" customFormat="1" x14ac:dyDescent="0.2">
      <c r="B679" s="88">
        <v>6</v>
      </c>
      <c r="C679" s="88" t="s">
        <v>71</v>
      </c>
      <c r="D679" s="133">
        <v>8</v>
      </c>
      <c r="E679" s="126" t="e">
        <f>'3'!#REF!</f>
        <v>#REF!</v>
      </c>
      <c r="F679" s="89" t="e">
        <f>'3'!#REF!</f>
        <v>#REF!</v>
      </c>
      <c r="G679" s="89"/>
      <c r="I679" s="98" t="s">
        <v>10</v>
      </c>
    </row>
    <row r="680" spans="2:10" s="88" customFormat="1" x14ac:dyDescent="0.2">
      <c r="B680" s="88">
        <v>6</v>
      </c>
      <c r="C680" s="88" t="s">
        <v>71</v>
      </c>
      <c r="D680" s="133">
        <v>9</v>
      </c>
      <c r="E680" s="126" t="e">
        <f>'3'!#REF!</f>
        <v>#REF!</v>
      </c>
      <c r="F680" s="89" t="e">
        <f>'3'!#REF!</f>
        <v>#REF!</v>
      </c>
      <c r="G680" s="89"/>
      <c r="I680" s="98" t="s">
        <v>10</v>
      </c>
    </row>
    <row r="681" spans="2:10" s="88" customFormat="1" x14ac:dyDescent="0.2">
      <c r="B681" s="88">
        <v>6</v>
      </c>
      <c r="C681" s="88" t="s">
        <v>71</v>
      </c>
      <c r="D681" s="133">
        <v>10</v>
      </c>
      <c r="E681" s="126" t="e">
        <f>'3'!#REF!</f>
        <v>#REF!</v>
      </c>
      <c r="F681" s="89" t="e">
        <f>'3'!#REF!</f>
        <v>#REF!</v>
      </c>
      <c r="G681" s="89"/>
      <c r="I681" s="98" t="s">
        <v>10</v>
      </c>
    </row>
    <row r="682" spans="2:10" s="88" customFormat="1" x14ac:dyDescent="0.2">
      <c r="B682" s="88">
        <v>6</v>
      </c>
      <c r="C682" s="88" t="s">
        <v>71</v>
      </c>
      <c r="E682" s="126" t="e">
        <f>'3'!#REF!</f>
        <v>#REF!</v>
      </c>
      <c r="F682" s="89" t="e">
        <f>'3'!#REF!</f>
        <v>#REF!</v>
      </c>
      <c r="G682" s="89"/>
      <c r="I682" s="98" t="s">
        <v>10</v>
      </c>
    </row>
    <row r="683" spans="2:10" s="88" customFormat="1" x14ac:dyDescent="0.2">
      <c r="B683" s="88">
        <v>6</v>
      </c>
      <c r="C683" s="88" t="s">
        <v>71</v>
      </c>
      <c r="D683" s="133"/>
      <c r="E683" s="126" t="e">
        <f>'3'!#REF!</f>
        <v>#REF!</v>
      </c>
      <c r="F683" s="89" t="e">
        <f>'3'!#REF!</f>
        <v>#REF!</v>
      </c>
      <c r="G683" s="89"/>
      <c r="I683" s="98" t="s">
        <v>10</v>
      </c>
    </row>
    <row r="684" spans="2:10" s="88" customFormat="1" x14ac:dyDescent="0.2">
      <c r="B684" s="88">
        <v>6</v>
      </c>
      <c r="C684" s="88" t="s">
        <v>71</v>
      </c>
      <c r="D684" s="133"/>
      <c r="E684" s="126" t="e">
        <f>'3'!#REF!</f>
        <v>#REF!</v>
      </c>
      <c r="F684" s="89" t="e">
        <f>'3'!#REF!</f>
        <v>#REF!</v>
      </c>
      <c r="G684" s="114" t="s">
        <v>554</v>
      </c>
      <c r="I684" s="137" t="s">
        <v>11</v>
      </c>
      <c r="J684" s="88" t="s">
        <v>436</v>
      </c>
    </row>
    <row r="685" spans="2:10" s="88" customFormat="1" x14ac:dyDescent="0.2">
      <c r="B685" s="88">
        <v>7</v>
      </c>
      <c r="C685" s="88" t="s">
        <v>80</v>
      </c>
      <c r="E685" s="126" t="e">
        <f>#REF!</f>
        <v>#REF!</v>
      </c>
      <c r="F685" s="89" t="e">
        <f>#REF!</f>
        <v>#REF!</v>
      </c>
      <c r="G685" s="89"/>
      <c r="I685" s="98" t="s">
        <v>544</v>
      </c>
    </row>
    <row r="686" spans="2:10" s="88" customFormat="1" x14ac:dyDescent="0.2">
      <c r="B686" s="88">
        <v>7</v>
      </c>
      <c r="C686" s="88" t="s">
        <v>80</v>
      </c>
      <c r="E686" s="126" t="e">
        <f>#REF!</f>
        <v>#REF!</v>
      </c>
      <c r="F686" s="89" t="e">
        <f>#REF!</f>
        <v>#REF!</v>
      </c>
      <c r="G686" s="89"/>
      <c r="I686" s="98" t="s">
        <v>544</v>
      </c>
    </row>
    <row r="687" spans="2:10" s="88" customFormat="1" x14ac:dyDescent="0.2">
      <c r="B687" s="88">
        <v>7</v>
      </c>
      <c r="C687" s="88" t="s">
        <v>80</v>
      </c>
      <c r="E687" s="126" t="e">
        <f>#REF!</f>
        <v>#REF!</v>
      </c>
      <c r="F687" s="89" t="e">
        <f>#REF!</f>
        <v>#REF!</v>
      </c>
      <c r="G687" s="89"/>
      <c r="I687" s="98" t="s">
        <v>544</v>
      </c>
    </row>
    <row r="688" spans="2:10" s="88" customFormat="1" x14ac:dyDescent="0.2">
      <c r="B688" s="88">
        <v>7</v>
      </c>
      <c r="C688" s="88" t="s">
        <v>80</v>
      </c>
      <c r="E688" s="126" t="e">
        <f>#REF!</f>
        <v>#REF!</v>
      </c>
      <c r="F688" s="89" t="e">
        <f>#REF!</f>
        <v>#REF!</v>
      </c>
      <c r="G688" s="89"/>
      <c r="I688" s="98" t="s">
        <v>544</v>
      </c>
    </row>
    <row r="689" spans="2:12" s="88" customFormat="1" x14ac:dyDescent="0.2">
      <c r="B689" s="88">
        <v>7</v>
      </c>
      <c r="C689" s="88" t="s">
        <v>80</v>
      </c>
      <c r="E689" s="128" t="e">
        <f>#REF!</f>
        <v>#REF!</v>
      </c>
      <c r="F689" s="138" t="e">
        <f>#REF!</f>
        <v>#REF!</v>
      </c>
      <c r="G689" s="89"/>
      <c r="I689" s="98" t="s">
        <v>11</v>
      </c>
    </row>
    <row r="690" spans="2:12" s="88" customFormat="1" x14ac:dyDescent="0.2">
      <c r="B690" s="88">
        <v>7</v>
      </c>
      <c r="C690" s="88" t="s">
        <v>80</v>
      </c>
      <c r="E690" s="126" t="e">
        <f>#REF!</f>
        <v>#REF!</v>
      </c>
      <c r="F690" s="89" t="e">
        <f>#REF!</f>
        <v>#REF!</v>
      </c>
      <c r="G690" s="89"/>
      <c r="I690" s="98" t="s">
        <v>544</v>
      </c>
    </row>
    <row r="691" spans="2:12" s="88" customFormat="1" x14ac:dyDescent="0.2">
      <c r="B691" s="88">
        <v>7</v>
      </c>
      <c r="C691" s="88" t="s">
        <v>80</v>
      </c>
      <c r="E691" s="126" t="e">
        <f>#REF!</f>
        <v>#REF!</v>
      </c>
      <c r="F691" s="89" t="e">
        <f>#REF!</f>
        <v>#REF!</v>
      </c>
      <c r="G691" s="89"/>
      <c r="I691" s="98" t="s">
        <v>544</v>
      </c>
    </row>
    <row r="692" spans="2:12" s="88" customFormat="1" x14ac:dyDescent="0.2">
      <c r="B692" s="88">
        <v>7</v>
      </c>
      <c r="C692" s="88" t="s">
        <v>81</v>
      </c>
      <c r="E692" s="139" t="e">
        <f>#REF!</f>
        <v>#REF!</v>
      </c>
      <c r="F692" s="140" t="e">
        <f>#REF!</f>
        <v>#REF!</v>
      </c>
      <c r="G692" s="114" t="s">
        <v>554</v>
      </c>
      <c r="H692" s="88" t="s">
        <v>540</v>
      </c>
      <c r="I692" s="90" t="s">
        <v>11</v>
      </c>
      <c r="J692" s="88" t="str">
        <f>C692</f>
        <v>Administrative Expenses</v>
      </c>
      <c r="K692" s="88" t="e">
        <f t="shared" ref="K692:K702" si="5">IF(E692=0,"",E692)</f>
        <v>#REF!</v>
      </c>
      <c r="L692" s="93" t="s">
        <v>565</v>
      </c>
    </row>
    <row r="693" spans="2:12" s="88" customFormat="1" x14ac:dyDescent="0.2">
      <c r="B693" s="88">
        <v>7</v>
      </c>
      <c r="C693" s="88" t="s">
        <v>81</v>
      </c>
      <c r="E693" s="139" t="e">
        <f>#REF!</f>
        <v>#REF!</v>
      </c>
      <c r="F693" s="140" t="e">
        <f>#REF!</f>
        <v>#REF!</v>
      </c>
      <c r="G693" s="114" t="s">
        <v>554</v>
      </c>
      <c r="H693" s="88" t="s">
        <v>540</v>
      </c>
      <c r="I693" s="90" t="s">
        <v>11</v>
      </c>
      <c r="J693" s="88" t="str">
        <f t="shared" ref="J693:J703" si="6">C693</f>
        <v>Administrative Expenses</v>
      </c>
      <c r="K693" s="88" t="e">
        <f t="shared" si="5"/>
        <v>#REF!</v>
      </c>
      <c r="L693" s="93" t="s">
        <v>565</v>
      </c>
    </row>
    <row r="694" spans="2:12" s="88" customFormat="1" x14ac:dyDescent="0.2">
      <c r="B694" s="88">
        <v>7</v>
      </c>
      <c r="C694" s="88" t="s">
        <v>81</v>
      </c>
      <c r="E694" s="139" t="e">
        <f>#REF!</f>
        <v>#REF!</v>
      </c>
      <c r="F694" s="140" t="e">
        <f>#REF!</f>
        <v>#REF!</v>
      </c>
      <c r="G694" s="114" t="s">
        <v>554</v>
      </c>
      <c r="H694" s="88" t="s">
        <v>540</v>
      </c>
      <c r="I694" s="90" t="s">
        <v>11</v>
      </c>
      <c r="J694" s="88" t="str">
        <f t="shared" si="6"/>
        <v>Administrative Expenses</v>
      </c>
      <c r="K694" s="88" t="e">
        <f t="shared" si="5"/>
        <v>#REF!</v>
      </c>
      <c r="L694" s="93" t="s">
        <v>565</v>
      </c>
    </row>
    <row r="695" spans="2:12" s="88" customFormat="1" x14ac:dyDescent="0.2">
      <c r="B695" s="88">
        <v>7</v>
      </c>
      <c r="C695" s="88" t="s">
        <v>81</v>
      </c>
      <c r="E695" s="139" t="e">
        <f>#REF!</f>
        <v>#REF!</v>
      </c>
      <c r="F695" s="140" t="e">
        <f>#REF!</f>
        <v>#REF!</v>
      </c>
      <c r="G695" s="114" t="s">
        <v>554</v>
      </c>
      <c r="H695" s="88" t="s">
        <v>540</v>
      </c>
      <c r="I695" s="90" t="s">
        <v>11</v>
      </c>
      <c r="J695" s="88" t="str">
        <f t="shared" si="6"/>
        <v>Administrative Expenses</v>
      </c>
      <c r="K695" s="88" t="e">
        <f t="shared" si="5"/>
        <v>#REF!</v>
      </c>
      <c r="L695" s="93" t="s">
        <v>565</v>
      </c>
    </row>
    <row r="696" spans="2:12" s="88" customFormat="1" x14ac:dyDescent="0.2">
      <c r="B696" s="88">
        <v>7</v>
      </c>
      <c r="C696" s="88" t="s">
        <v>81</v>
      </c>
      <c r="E696" s="139" t="e">
        <f>#REF!</f>
        <v>#REF!</v>
      </c>
      <c r="F696" s="140" t="e">
        <f>#REF!</f>
        <v>#REF!</v>
      </c>
      <c r="G696" s="114" t="s">
        <v>554</v>
      </c>
      <c r="H696" s="88" t="s">
        <v>540</v>
      </c>
      <c r="I696" s="90" t="s">
        <v>11</v>
      </c>
      <c r="J696" s="88" t="str">
        <f t="shared" si="6"/>
        <v>Administrative Expenses</v>
      </c>
      <c r="K696" s="88" t="e">
        <f t="shared" si="5"/>
        <v>#REF!</v>
      </c>
      <c r="L696" s="93" t="s">
        <v>565</v>
      </c>
    </row>
    <row r="697" spans="2:12" s="88" customFormat="1" x14ac:dyDescent="0.2">
      <c r="B697" s="88">
        <v>7</v>
      </c>
      <c r="C697" s="88" t="s">
        <v>81</v>
      </c>
      <c r="E697" s="139" t="e">
        <f>#REF!</f>
        <v>#REF!</v>
      </c>
      <c r="F697" s="140" t="e">
        <f>#REF!</f>
        <v>#REF!</v>
      </c>
      <c r="G697" s="114" t="s">
        <v>554</v>
      </c>
      <c r="H697" s="88" t="s">
        <v>540</v>
      </c>
      <c r="I697" s="90" t="s">
        <v>11</v>
      </c>
      <c r="J697" s="88" t="str">
        <f t="shared" si="6"/>
        <v>Administrative Expenses</v>
      </c>
      <c r="K697" s="88" t="e">
        <f t="shared" si="5"/>
        <v>#REF!</v>
      </c>
      <c r="L697" s="93" t="s">
        <v>565</v>
      </c>
    </row>
    <row r="698" spans="2:12" s="88" customFormat="1" x14ac:dyDescent="0.2">
      <c r="B698" s="88">
        <v>7</v>
      </c>
      <c r="C698" s="88" t="s">
        <v>81</v>
      </c>
      <c r="E698" s="139" t="e">
        <f>#REF!</f>
        <v>#REF!</v>
      </c>
      <c r="F698" s="140" t="e">
        <f>#REF!</f>
        <v>#REF!</v>
      </c>
      <c r="G698" s="114" t="s">
        <v>554</v>
      </c>
      <c r="H698" s="88" t="s">
        <v>540</v>
      </c>
      <c r="I698" s="90" t="s">
        <v>11</v>
      </c>
      <c r="J698" s="88" t="str">
        <f t="shared" si="6"/>
        <v>Administrative Expenses</v>
      </c>
      <c r="K698" s="88" t="e">
        <f t="shared" si="5"/>
        <v>#REF!</v>
      </c>
      <c r="L698" s="93" t="s">
        <v>565</v>
      </c>
    </row>
    <row r="699" spans="2:12" s="88" customFormat="1" x14ac:dyDescent="0.2">
      <c r="B699" s="88">
        <v>7</v>
      </c>
      <c r="C699" s="88" t="s">
        <v>81</v>
      </c>
      <c r="E699" s="139" t="e">
        <f>#REF!</f>
        <v>#REF!</v>
      </c>
      <c r="F699" s="140" t="e">
        <f>#REF!</f>
        <v>#REF!</v>
      </c>
      <c r="G699" s="114" t="s">
        <v>554</v>
      </c>
      <c r="H699" s="88" t="s">
        <v>540</v>
      </c>
      <c r="I699" s="90" t="s">
        <v>11</v>
      </c>
      <c r="J699" s="88" t="str">
        <f t="shared" si="6"/>
        <v>Administrative Expenses</v>
      </c>
      <c r="K699" s="88" t="e">
        <f t="shared" si="5"/>
        <v>#REF!</v>
      </c>
      <c r="L699" s="93" t="s">
        <v>565</v>
      </c>
    </row>
    <row r="700" spans="2:12" s="88" customFormat="1" x14ac:dyDescent="0.2">
      <c r="B700" s="88">
        <v>7</v>
      </c>
      <c r="C700" s="88" t="s">
        <v>81</v>
      </c>
      <c r="E700" s="139" t="e">
        <f>#REF!</f>
        <v>#REF!</v>
      </c>
      <c r="F700" s="140" t="e">
        <f>#REF!</f>
        <v>#REF!</v>
      </c>
      <c r="G700" s="114" t="s">
        <v>554</v>
      </c>
      <c r="H700" s="88" t="s">
        <v>540</v>
      </c>
      <c r="I700" s="90" t="s">
        <v>11</v>
      </c>
      <c r="J700" s="88" t="str">
        <f t="shared" si="6"/>
        <v>Administrative Expenses</v>
      </c>
      <c r="K700" s="88" t="e">
        <f t="shared" si="5"/>
        <v>#REF!</v>
      </c>
      <c r="L700" s="93" t="s">
        <v>565</v>
      </c>
    </row>
    <row r="701" spans="2:12" s="88" customFormat="1" x14ac:dyDescent="0.2">
      <c r="B701" s="88">
        <v>7</v>
      </c>
      <c r="C701" s="88" t="s">
        <v>81</v>
      </c>
      <c r="E701" s="139" t="e">
        <f>#REF!</f>
        <v>#REF!</v>
      </c>
      <c r="F701" s="140" t="e">
        <f>#REF!</f>
        <v>#REF!</v>
      </c>
      <c r="G701" s="114" t="s">
        <v>554</v>
      </c>
      <c r="H701" s="88" t="s">
        <v>540</v>
      </c>
      <c r="I701" s="90" t="s">
        <v>11</v>
      </c>
      <c r="J701" s="88" t="str">
        <f t="shared" si="6"/>
        <v>Administrative Expenses</v>
      </c>
      <c r="K701" s="88" t="e">
        <f t="shared" si="5"/>
        <v>#REF!</v>
      </c>
      <c r="L701" s="93" t="s">
        <v>565</v>
      </c>
    </row>
    <row r="702" spans="2:12" s="88" customFormat="1" x14ac:dyDescent="0.2">
      <c r="B702" s="88">
        <v>7</v>
      </c>
      <c r="C702" s="88" t="s">
        <v>81</v>
      </c>
      <c r="E702" s="139" t="e">
        <f>#REF!</f>
        <v>#REF!</v>
      </c>
      <c r="F702" s="140" t="e">
        <f>#REF!</f>
        <v>#REF!</v>
      </c>
      <c r="G702" s="114" t="s">
        <v>554</v>
      </c>
      <c r="H702" s="88" t="s">
        <v>540</v>
      </c>
      <c r="I702" s="90" t="s">
        <v>11</v>
      </c>
      <c r="J702" s="88" t="str">
        <f t="shared" si="6"/>
        <v>Administrative Expenses</v>
      </c>
      <c r="K702" s="88" t="e">
        <f t="shared" si="5"/>
        <v>#REF!</v>
      </c>
      <c r="L702" s="93" t="s">
        <v>565</v>
      </c>
    </row>
    <row r="703" spans="2:12" s="88" customFormat="1" x14ac:dyDescent="0.2">
      <c r="B703" s="88">
        <v>7</v>
      </c>
      <c r="C703" s="88" t="s">
        <v>81</v>
      </c>
      <c r="E703" s="139" t="e">
        <f>#REF!</f>
        <v>#REF!</v>
      </c>
      <c r="F703" s="140" t="e">
        <f>#REF!</f>
        <v>#REF!</v>
      </c>
      <c r="G703" s="89"/>
      <c r="H703" s="88" t="s">
        <v>543</v>
      </c>
      <c r="I703" s="90" t="s">
        <v>544</v>
      </c>
      <c r="J703" s="88" t="str">
        <f t="shared" si="6"/>
        <v>Administrative Expenses</v>
      </c>
    </row>
    <row r="704" spans="2:12" s="88" customFormat="1" x14ac:dyDescent="0.2">
      <c r="B704" s="88">
        <v>7</v>
      </c>
      <c r="C704" s="88" t="s">
        <v>81</v>
      </c>
      <c r="E704" s="128" t="e">
        <f>#REF!</f>
        <v>#REF!</v>
      </c>
      <c r="F704" s="140" t="e">
        <f>#REF!</f>
        <v>#REF!</v>
      </c>
      <c r="G704" s="89"/>
      <c r="I704" s="98" t="s">
        <v>10</v>
      </c>
    </row>
    <row r="705" spans="2:12" s="88" customFormat="1" x14ac:dyDescent="0.2">
      <c r="B705" s="88">
        <v>7</v>
      </c>
      <c r="C705" s="88" t="s">
        <v>82</v>
      </c>
      <c r="E705" s="139" t="e">
        <f>#REF!</f>
        <v>#REF!</v>
      </c>
      <c r="F705" s="140" t="e">
        <f>#REF!</f>
        <v>#REF!</v>
      </c>
      <c r="G705" s="114" t="s">
        <v>554</v>
      </c>
      <c r="I705" s="90" t="s">
        <v>11</v>
      </c>
      <c r="J705" s="88" t="str">
        <f t="shared" ref="J705:J712" si="7">C705</f>
        <v>Operating Expenses</v>
      </c>
      <c r="K705" s="88" t="e">
        <f t="shared" ref="K705:K711" si="8">IF(E705=0,"",E705)</f>
        <v>#REF!</v>
      </c>
      <c r="L705" s="93" t="s">
        <v>565</v>
      </c>
    </row>
    <row r="706" spans="2:12" s="88" customFormat="1" x14ac:dyDescent="0.2">
      <c r="B706" s="88">
        <v>7</v>
      </c>
      <c r="C706" s="88" t="s">
        <v>82</v>
      </c>
      <c r="E706" s="139" t="e">
        <f>#REF!</f>
        <v>#REF!</v>
      </c>
      <c r="F706" s="140" t="e">
        <f>#REF!</f>
        <v>#REF!</v>
      </c>
      <c r="G706" s="114" t="s">
        <v>554</v>
      </c>
      <c r="I706" s="90" t="s">
        <v>11</v>
      </c>
      <c r="J706" s="88" t="str">
        <f t="shared" si="7"/>
        <v>Operating Expenses</v>
      </c>
      <c r="K706" s="88" t="e">
        <f t="shared" si="8"/>
        <v>#REF!</v>
      </c>
      <c r="L706" s="93" t="s">
        <v>565</v>
      </c>
    </row>
    <row r="707" spans="2:12" s="88" customFormat="1" x14ac:dyDescent="0.2">
      <c r="B707" s="88">
        <v>7</v>
      </c>
      <c r="C707" s="88" t="s">
        <v>82</v>
      </c>
      <c r="E707" s="139" t="e">
        <f>#REF!</f>
        <v>#REF!</v>
      </c>
      <c r="F707" s="140" t="e">
        <f>#REF!</f>
        <v>#REF!</v>
      </c>
      <c r="G707" s="114" t="s">
        <v>554</v>
      </c>
      <c r="I707" s="90" t="s">
        <v>11</v>
      </c>
      <c r="J707" s="88" t="str">
        <f t="shared" si="7"/>
        <v>Operating Expenses</v>
      </c>
      <c r="K707" s="88" t="e">
        <f t="shared" si="8"/>
        <v>#REF!</v>
      </c>
      <c r="L707" s="93" t="s">
        <v>565</v>
      </c>
    </row>
    <row r="708" spans="2:12" s="88" customFormat="1" x14ac:dyDescent="0.2">
      <c r="B708" s="88">
        <v>7</v>
      </c>
      <c r="C708" s="88" t="s">
        <v>82</v>
      </c>
      <c r="E708" s="139" t="e">
        <f>#REF!</f>
        <v>#REF!</v>
      </c>
      <c r="F708" s="140" t="e">
        <f>#REF!</f>
        <v>#REF!</v>
      </c>
      <c r="G708" s="114" t="s">
        <v>554</v>
      </c>
      <c r="I708" s="90" t="s">
        <v>11</v>
      </c>
      <c r="J708" s="88" t="str">
        <f t="shared" si="7"/>
        <v>Operating Expenses</v>
      </c>
      <c r="K708" s="88" t="e">
        <f t="shared" si="8"/>
        <v>#REF!</v>
      </c>
      <c r="L708" s="93" t="s">
        <v>565</v>
      </c>
    </row>
    <row r="709" spans="2:12" s="88" customFormat="1" x14ac:dyDescent="0.2">
      <c r="B709" s="88">
        <v>7</v>
      </c>
      <c r="C709" s="88" t="s">
        <v>82</v>
      </c>
      <c r="E709" s="139" t="e">
        <f>#REF!</f>
        <v>#REF!</v>
      </c>
      <c r="F709" s="140" t="e">
        <f>#REF!</f>
        <v>#REF!</v>
      </c>
      <c r="G709" s="114" t="s">
        <v>554</v>
      </c>
      <c r="I709" s="90" t="s">
        <v>11</v>
      </c>
      <c r="J709" s="88" t="str">
        <f t="shared" si="7"/>
        <v>Operating Expenses</v>
      </c>
      <c r="K709" s="88" t="e">
        <f t="shared" si="8"/>
        <v>#REF!</v>
      </c>
      <c r="L709" s="93" t="s">
        <v>565</v>
      </c>
    </row>
    <row r="710" spans="2:12" s="88" customFormat="1" x14ac:dyDescent="0.2">
      <c r="B710" s="88">
        <v>7</v>
      </c>
      <c r="C710" s="88" t="s">
        <v>82</v>
      </c>
      <c r="E710" s="139" t="e">
        <f>#REF!</f>
        <v>#REF!</v>
      </c>
      <c r="F710" s="140" t="e">
        <f>#REF!</f>
        <v>#REF!</v>
      </c>
      <c r="G710" s="114" t="s">
        <v>554</v>
      </c>
      <c r="I710" s="90" t="s">
        <v>11</v>
      </c>
      <c r="J710" s="88" t="str">
        <f t="shared" si="7"/>
        <v>Operating Expenses</v>
      </c>
      <c r="K710" s="88" t="e">
        <f t="shared" si="8"/>
        <v>#REF!</v>
      </c>
      <c r="L710" s="93" t="s">
        <v>565</v>
      </c>
    </row>
    <row r="711" spans="2:12" s="88" customFormat="1" x14ac:dyDescent="0.2">
      <c r="B711" s="88">
        <v>7</v>
      </c>
      <c r="C711" s="88" t="s">
        <v>82</v>
      </c>
      <c r="E711" s="139" t="e">
        <f>#REF!</f>
        <v>#REF!</v>
      </c>
      <c r="F711" s="140" t="e">
        <f>#REF!</f>
        <v>#REF!</v>
      </c>
      <c r="G711" s="114" t="s">
        <v>554</v>
      </c>
      <c r="I711" s="90" t="s">
        <v>11</v>
      </c>
      <c r="J711" s="88" t="str">
        <f t="shared" si="7"/>
        <v>Operating Expenses</v>
      </c>
      <c r="K711" s="88" t="e">
        <f t="shared" si="8"/>
        <v>#REF!</v>
      </c>
      <c r="L711" s="93" t="s">
        <v>565</v>
      </c>
    </row>
    <row r="712" spans="2:12" s="88" customFormat="1" x14ac:dyDescent="0.2">
      <c r="B712" s="88">
        <v>7</v>
      </c>
      <c r="C712" s="88" t="s">
        <v>82</v>
      </c>
      <c r="E712" s="139" t="e">
        <f>#REF!</f>
        <v>#REF!</v>
      </c>
      <c r="F712" s="140" t="e">
        <f>#REF!</f>
        <v>#REF!</v>
      </c>
      <c r="G712" s="89"/>
      <c r="H712" s="88" t="s">
        <v>543</v>
      </c>
      <c r="I712" s="90" t="s">
        <v>544</v>
      </c>
      <c r="J712" s="88" t="str">
        <f t="shared" si="7"/>
        <v>Operating Expenses</v>
      </c>
    </row>
    <row r="713" spans="2:12" s="88" customFormat="1" x14ac:dyDescent="0.2">
      <c r="B713" s="88">
        <v>7</v>
      </c>
      <c r="C713" s="88" t="s">
        <v>82</v>
      </c>
      <c r="E713" s="128" t="e">
        <f>#REF!</f>
        <v>#REF!</v>
      </c>
      <c r="F713" s="140" t="e">
        <f>#REF!</f>
        <v>#REF!</v>
      </c>
      <c r="G713" s="89"/>
      <c r="I713" s="98" t="s">
        <v>10</v>
      </c>
    </row>
    <row r="714" spans="2:12" s="88" customFormat="1" x14ac:dyDescent="0.2">
      <c r="B714" s="88">
        <v>7</v>
      </c>
      <c r="C714" s="88" t="s">
        <v>84</v>
      </c>
      <c r="E714" s="139" t="e">
        <f>#REF!</f>
        <v>#REF!</v>
      </c>
      <c r="F714" s="140" t="e">
        <f>#REF!</f>
        <v>#REF!</v>
      </c>
      <c r="G714" s="114" t="s">
        <v>554</v>
      </c>
      <c r="H714" s="88" t="s">
        <v>540</v>
      </c>
      <c r="I714" s="90" t="s">
        <v>11</v>
      </c>
      <c r="J714" s="88" t="str">
        <f t="shared" ref="J714:J726" si="9">C714</f>
        <v>Maintenance Expenses</v>
      </c>
      <c r="K714" s="88" t="e">
        <f t="shared" ref="K714:K725" si="10">IF(E714=0,"",E714)</f>
        <v>#REF!</v>
      </c>
      <c r="L714" s="93" t="s">
        <v>565</v>
      </c>
    </row>
    <row r="715" spans="2:12" s="88" customFormat="1" x14ac:dyDescent="0.2">
      <c r="B715" s="88">
        <v>7</v>
      </c>
      <c r="C715" s="88" t="s">
        <v>84</v>
      </c>
      <c r="E715" s="139" t="e">
        <f>#REF!</f>
        <v>#REF!</v>
      </c>
      <c r="F715" s="140" t="e">
        <f>#REF!</f>
        <v>#REF!</v>
      </c>
      <c r="G715" s="114" t="s">
        <v>554</v>
      </c>
      <c r="H715" s="88" t="s">
        <v>540</v>
      </c>
      <c r="I715" s="90" t="s">
        <v>11</v>
      </c>
      <c r="J715" s="88" t="str">
        <f t="shared" si="9"/>
        <v>Maintenance Expenses</v>
      </c>
      <c r="K715" s="88" t="e">
        <f t="shared" si="10"/>
        <v>#REF!</v>
      </c>
      <c r="L715" s="93" t="s">
        <v>565</v>
      </c>
    </row>
    <row r="716" spans="2:12" s="88" customFormat="1" x14ac:dyDescent="0.2">
      <c r="B716" s="88">
        <v>7</v>
      </c>
      <c r="C716" s="88" t="s">
        <v>84</v>
      </c>
      <c r="E716" s="139" t="e">
        <f>#REF!</f>
        <v>#REF!</v>
      </c>
      <c r="F716" s="140" t="e">
        <f>#REF!</f>
        <v>#REF!</v>
      </c>
      <c r="G716" s="114" t="s">
        <v>554</v>
      </c>
      <c r="H716" s="88" t="s">
        <v>540</v>
      </c>
      <c r="I716" s="90" t="s">
        <v>11</v>
      </c>
      <c r="J716" s="88" t="str">
        <f t="shared" si="9"/>
        <v>Maintenance Expenses</v>
      </c>
      <c r="K716" s="88" t="e">
        <f t="shared" si="10"/>
        <v>#REF!</v>
      </c>
      <c r="L716" s="93" t="s">
        <v>565</v>
      </c>
    </row>
    <row r="717" spans="2:12" s="88" customFormat="1" x14ac:dyDescent="0.2">
      <c r="B717" s="88">
        <v>7</v>
      </c>
      <c r="C717" s="88" t="s">
        <v>84</v>
      </c>
      <c r="E717" s="139" t="e">
        <f>#REF!</f>
        <v>#REF!</v>
      </c>
      <c r="F717" s="140" t="e">
        <f>#REF!</f>
        <v>#REF!</v>
      </c>
      <c r="G717" s="114" t="s">
        <v>554</v>
      </c>
      <c r="H717" s="88" t="s">
        <v>540</v>
      </c>
      <c r="I717" s="90" t="s">
        <v>11</v>
      </c>
      <c r="J717" s="88" t="str">
        <f t="shared" si="9"/>
        <v>Maintenance Expenses</v>
      </c>
      <c r="K717" s="88" t="e">
        <f t="shared" si="10"/>
        <v>#REF!</v>
      </c>
      <c r="L717" s="93" t="s">
        <v>565</v>
      </c>
    </row>
    <row r="718" spans="2:12" s="88" customFormat="1" x14ac:dyDescent="0.2">
      <c r="B718" s="88">
        <v>7</v>
      </c>
      <c r="C718" s="88" t="s">
        <v>84</v>
      </c>
      <c r="E718" s="139" t="e">
        <f>#REF!</f>
        <v>#REF!</v>
      </c>
      <c r="F718" s="140" t="e">
        <f>#REF!</f>
        <v>#REF!</v>
      </c>
      <c r="G718" s="114" t="s">
        <v>554</v>
      </c>
      <c r="H718" s="88" t="s">
        <v>540</v>
      </c>
      <c r="I718" s="90" t="s">
        <v>11</v>
      </c>
      <c r="J718" s="88" t="str">
        <f t="shared" si="9"/>
        <v>Maintenance Expenses</v>
      </c>
      <c r="K718" s="88" t="e">
        <f t="shared" si="10"/>
        <v>#REF!</v>
      </c>
      <c r="L718" s="93" t="s">
        <v>565</v>
      </c>
    </row>
    <row r="719" spans="2:12" s="88" customFormat="1" x14ac:dyDescent="0.2">
      <c r="B719" s="88">
        <v>7</v>
      </c>
      <c r="C719" s="88" t="s">
        <v>84</v>
      </c>
      <c r="E719" s="139" t="e">
        <f>#REF!</f>
        <v>#REF!</v>
      </c>
      <c r="F719" s="140" t="e">
        <f>#REF!</f>
        <v>#REF!</v>
      </c>
      <c r="G719" s="114" t="s">
        <v>554</v>
      </c>
      <c r="H719" s="88" t="s">
        <v>540</v>
      </c>
      <c r="I719" s="90" t="s">
        <v>11</v>
      </c>
      <c r="J719" s="88" t="str">
        <f t="shared" si="9"/>
        <v>Maintenance Expenses</v>
      </c>
      <c r="K719" s="88" t="e">
        <f t="shared" si="10"/>
        <v>#REF!</v>
      </c>
      <c r="L719" s="93" t="s">
        <v>565</v>
      </c>
    </row>
    <row r="720" spans="2:12" s="88" customFormat="1" x14ac:dyDescent="0.2">
      <c r="B720" s="88">
        <v>7</v>
      </c>
      <c r="C720" s="88" t="s">
        <v>84</v>
      </c>
      <c r="E720" s="139" t="e">
        <f>#REF!</f>
        <v>#REF!</v>
      </c>
      <c r="F720" s="140" t="e">
        <f>#REF!</f>
        <v>#REF!</v>
      </c>
      <c r="G720" s="114" t="s">
        <v>554</v>
      </c>
      <c r="H720" s="88" t="s">
        <v>540</v>
      </c>
      <c r="I720" s="90" t="s">
        <v>11</v>
      </c>
      <c r="J720" s="88" t="str">
        <f t="shared" si="9"/>
        <v>Maintenance Expenses</v>
      </c>
      <c r="K720" s="88" t="e">
        <f t="shared" si="10"/>
        <v>#REF!</v>
      </c>
      <c r="L720" s="93" t="s">
        <v>565</v>
      </c>
    </row>
    <row r="721" spans="2:12" s="88" customFormat="1" x14ac:dyDescent="0.2">
      <c r="B721" s="88">
        <v>7</v>
      </c>
      <c r="C721" s="88" t="s">
        <v>84</v>
      </c>
      <c r="E721" s="139" t="e">
        <f>#REF!</f>
        <v>#REF!</v>
      </c>
      <c r="F721" s="140" t="e">
        <f>#REF!</f>
        <v>#REF!</v>
      </c>
      <c r="G721" s="114" t="s">
        <v>554</v>
      </c>
      <c r="H721" s="88" t="s">
        <v>540</v>
      </c>
      <c r="I721" s="90" t="s">
        <v>11</v>
      </c>
      <c r="J721" s="88" t="str">
        <f t="shared" si="9"/>
        <v>Maintenance Expenses</v>
      </c>
      <c r="K721" s="88" t="e">
        <f t="shared" si="10"/>
        <v>#REF!</v>
      </c>
      <c r="L721" s="93" t="s">
        <v>565</v>
      </c>
    </row>
    <row r="722" spans="2:12" s="88" customFormat="1" x14ac:dyDescent="0.2">
      <c r="B722" s="88">
        <v>7</v>
      </c>
      <c r="C722" s="88" t="s">
        <v>84</v>
      </c>
      <c r="E722" s="139" t="e">
        <f>#REF!</f>
        <v>#REF!</v>
      </c>
      <c r="F722" s="140" t="e">
        <f>#REF!</f>
        <v>#REF!</v>
      </c>
      <c r="G722" s="114" t="s">
        <v>554</v>
      </c>
      <c r="I722" s="90" t="s">
        <v>11</v>
      </c>
      <c r="J722" s="88" t="str">
        <f t="shared" si="9"/>
        <v>Maintenance Expenses</v>
      </c>
      <c r="L722" s="93"/>
    </row>
    <row r="723" spans="2:12" s="88" customFormat="1" x14ac:dyDescent="0.2">
      <c r="B723" s="88">
        <v>7</v>
      </c>
      <c r="C723" s="88" t="s">
        <v>84</v>
      </c>
      <c r="E723" s="139" t="e">
        <f>#REF!</f>
        <v>#REF!</v>
      </c>
      <c r="F723" s="140" t="e">
        <f>#REF!</f>
        <v>#REF!</v>
      </c>
      <c r="G723" s="114" t="s">
        <v>554</v>
      </c>
      <c r="H723" s="88" t="s">
        <v>540</v>
      </c>
      <c r="I723" s="90" t="s">
        <v>11</v>
      </c>
      <c r="J723" s="88" t="str">
        <f t="shared" si="9"/>
        <v>Maintenance Expenses</v>
      </c>
      <c r="K723" s="88" t="e">
        <f t="shared" si="10"/>
        <v>#REF!</v>
      </c>
      <c r="L723" s="93" t="s">
        <v>565</v>
      </c>
    </row>
    <row r="724" spans="2:12" s="88" customFormat="1" x14ac:dyDescent="0.2">
      <c r="B724" s="88">
        <v>7</v>
      </c>
      <c r="C724" s="88" t="s">
        <v>84</v>
      </c>
      <c r="E724" s="139" t="e">
        <f>#REF!</f>
        <v>#REF!</v>
      </c>
      <c r="F724" s="140" t="e">
        <f>#REF!</f>
        <v>#REF!</v>
      </c>
      <c r="G724" s="114" t="s">
        <v>554</v>
      </c>
      <c r="H724" s="88" t="s">
        <v>540</v>
      </c>
      <c r="I724" s="90" t="s">
        <v>11</v>
      </c>
      <c r="J724" s="88" t="str">
        <f t="shared" si="9"/>
        <v>Maintenance Expenses</v>
      </c>
      <c r="K724" s="88" t="e">
        <f t="shared" si="10"/>
        <v>#REF!</v>
      </c>
      <c r="L724" s="93" t="s">
        <v>565</v>
      </c>
    </row>
    <row r="725" spans="2:12" s="88" customFormat="1" x14ac:dyDescent="0.2">
      <c r="B725" s="88">
        <v>7</v>
      </c>
      <c r="C725" s="88" t="s">
        <v>84</v>
      </c>
      <c r="E725" s="139" t="e">
        <f>#REF!</f>
        <v>#REF!</v>
      </c>
      <c r="F725" s="140" t="e">
        <f>#REF!</f>
        <v>#REF!</v>
      </c>
      <c r="G725" s="114" t="s">
        <v>554</v>
      </c>
      <c r="H725" s="88" t="s">
        <v>540</v>
      </c>
      <c r="I725" s="90" t="s">
        <v>11</v>
      </c>
      <c r="J725" s="88" t="str">
        <f t="shared" si="9"/>
        <v>Maintenance Expenses</v>
      </c>
      <c r="K725" s="88" t="e">
        <f t="shared" si="10"/>
        <v>#REF!</v>
      </c>
      <c r="L725" s="93" t="s">
        <v>565</v>
      </c>
    </row>
    <row r="726" spans="2:12" s="88" customFormat="1" x14ac:dyDescent="0.2">
      <c r="B726" s="88">
        <v>7</v>
      </c>
      <c r="C726" s="88" t="s">
        <v>84</v>
      </c>
      <c r="E726" s="139" t="e">
        <f>#REF!</f>
        <v>#REF!</v>
      </c>
      <c r="F726" s="140" t="e">
        <f>#REF!</f>
        <v>#REF!</v>
      </c>
      <c r="G726" s="89"/>
      <c r="H726" s="88" t="s">
        <v>543</v>
      </c>
      <c r="I726" s="90" t="s">
        <v>544</v>
      </c>
      <c r="J726" s="88" t="str">
        <f t="shared" si="9"/>
        <v>Maintenance Expenses</v>
      </c>
    </row>
    <row r="727" spans="2:12" s="88" customFormat="1" x14ac:dyDescent="0.2">
      <c r="B727" s="88">
        <v>7</v>
      </c>
      <c r="C727" s="88" t="s">
        <v>84</v>
      </c>
      <c r="E727" s="128" t="e">
        <f>#REF!</f>
        <v>#REF!</v>
      </c>
      <c r="F727" s="140" t="e">
        <f>#REF!</f>
        <v>#REF!</v>
      </c>
      <c r="G727" s="89"/>
      <c r="I727" s="98" t="s">
        <v>10</v>
      </c>
    </row>
    <row r="728" spans="2:12" s="88" customFormat="1" x14ac:dyDescent="0.2">
      <c r="B728" s="88">
        <v>7</v>
      </c>
      <c r="C728" s="88" t="s">
        <v>486</v>
      </c>
      <c r="E728" s="139" t="e">
        <f>#REF!</f>
        <v>#REF!</v>
      </c>
      <c r="F728" s="140" t="e">
        <f>#REF!</f>
        <v>#REF!</v>
      </c>
      <c r="G728" s="114" t="s">
        <v>554</v>
      </c>
      <c r="H728" s="88" t="s">
        <v>540</v>
      </c>
      <c r="I728" s="90" t="s">
        <v>11</v>
      </c>
      <c r="J728" s="88" t="str">
        <f>C728</f>
        <v>Fixed Expenses</v>
      </c>
      <c r="K728" s="88" t="e">
        <f>IF(E728=0,"",E728)</f>
        <v>#REF!</v>
      </c>
      <c r="L728" s="93" t="s">
        <v>565</v>
      </c>
    </row>
    <row r="729" spans="2:12" s="88" customFormat="1" x14ac:dyDescent="0.2">
      <c r="B729" s="88">
        <v>7</v>
      </c>
      <c r="C729" s="88" t="s">
        <v>486</v>
      </c>
      <c r="E729" s="139" t="e">
        <f>#REF!</f>
        <v>#REF!</v>
      </c>
      <c r="F729" s="140" t="e">
        <f>#REF!</f>
        <v>#REF!</v>
      </c>
      <c r="G729" s="114" t="s">
        <v>554</v>
      </c>
      <c r="H729" s="88" t="s">
        <v>540</v>
      </c>
      <c r="I729" s="90" t="s">
        <v>11</v>
      </c>
      <c r="J729" s="88" t="str">
        <f>C729</f>
        <v>Fixed Expenses</v>
      </c>
      <c r="K729" s="88" t="e">
        <f>IF(E729=0,"",E729)</f>
        <v>#REF!</v>
      </c>
      <c r="L729" s="93" t="s">
        <v>565</v>
      </c>
    </row>
    <row r="730" spans="2:12" s="88" customFormat="1" x14ac:dyDescent="0.2">
      <c r="B730" s="88">
        <v>7</v>
      </c>
      <c r="C730" s="88" t="s">
        <v>486</v>
      </c>
      <c r="E730" s="139" t="e">
        <f>#REF!</f>
        <v>#REF!</v>
      </c>
      <c r="F730" s="140" t="e">
        <f>#REF!</f>
        <v>#REF!</v>
      </c>
      <c r="G730" s="114" t="s">
        <v>554</v>
      </c>
      <c r="H730" s="88" t="s">
        <v>540</v>
      </c>
      <c r="I730" s="90" t="s">
        <v>11</v>
      </c>
      <c r="J730" s="88" t="str">
        <f>C730</f>
        <v>Fixed Expenses</v>
      </c>
      <c r="K730" s="88" t="e">
        <f>IF(E730=0,"",E730)</f>
        <v>#REF!</v>
      </c>
      <c r="L730" s="93" t="s">
        <v>565</v>
      </c>
    </row>
    <row r="731" spans="2:12" s="88" customFormat="1" x14ac:dyDescent="0.2">
      <c r="B731" s="88">
        <v>7</v>
      </c>
      <c r="C731" s="88" t="s">
        <v>486</v>
      </c>
      <c r="E731" s="139" t="e">
        <f>#REF!</f>
        <v>#REF!</v>
      </c>
      <c r="F731" s="140" t="e">
        <f>#REF!</f>
        <v>#REF!</v>
      </c>
      <c r="G731" s="89"/>
      <c r="H731" s="88" t="s">
        <v>543</v>
      </c>
      <c r="I731" s="90" t="s">
        <v>544</v>
      </c>
      <c r="J731" s="88" t="str">
        <f>C731</f>
        <v>Fixed Expenses</v>
      </c>
    </row>
    <row r="732" spans="2:12" s="88" customFormat="1" x14ac:dyDescent="0.2">
      <c r="B732" s="88">
        <v>7</v>
      </c>
      <c r="C732" s="88" t="s">
        <v>486</v>
      </c>
      <c r="E732" s="125" t="e">
        <f>#REF!</f>
        <v>#REF!</v>
      </c>
      <c r="F732" s="140" t="e">
        <f>#REF!</f>
        <v>#REF!</v>
      </c>
      <c r="G732" s="89"/>
      <c r="I732" s="98" t="s">
        <v>10</v>
      </c>
    </row>
    <row r="733" spans="2:12" s="88" customFormat="1" x14ac:dyDescent="0.2">
      <c r="B733" s="88">
        <v>7</v>
      </c>
      <c r="C733" s="88" t="s">
        <v>381</v>
      </c>
      <c r="E733" s="139" t="e">
        <f>#REF!</f>
        <v>#REF!</v>
      </c>
      <c r="F733" s="89" t="e">
        <f>#REF!</f>
        <v>#REF!</v>
      </c>
      <c r="G733" s="89"/>
      <c r="I733" s="98" t="s">
        <v>10</v>
      </c>
    </row>
    <row r="734" spans="2:12" s="88" customFormat="1" ht="12" customHeight="1" x14ac:dyDescent="0.2">
      <c r="B734" s="88">
        <v>7</v>
      </c>
      <c r="C734" s="88" t="s">
        <v>732</v>
      </c>
      <c r="E734" s="139" t="e">
        <f>#REF!</f>
        <v>#REF!</v>
      </c>
      <c r="F734" s="140" t="e">
        <f>#REF!</f>
        <v>#REF!</v>
      </c>
      <c r="G734" s="114" t="s">
        <v>554</v>
      </c>
      <c r="H734" s="88" t="s">
        <v>540</v>
      </c>
      <c r="I734" s="90" t="s">
        <v>11</v>
      </c>
      <c r="J734" s="88" t="str">
        <f>C734</f>
        <v>Reserves</v>
      </c>
      <c r="K734" s="88" t="e">
        <f>IF(E734=0,"",E734)</f>
        <v>#REF!</v>
      </c>
      <c r="L734" s="93" t="s">
        <v>565</v>
      </c>
    </row>
    <row r="735" spans="2:12" s="88" customFormat="1" x14ac:dyDescent="0.2">
      <c r="B735" s="88">
        <v>7</v>
      </c>
      <c r="C735" s="88" t="s">
        <v>732</v>
      </c>
      <c r="E735" s="139" t="e">
        <f>#REF!</f>
        <v>#REF!</v>
      </c>
      <c r="F735" s="140" t="e">
        <f>#REF!</f>
        <v>#REF!</v>
      </c>
      <c r="G735" s="114" t="s">
        <v>554</v>
      </c>
      <c r="H735" s="88" t="s">
        <v>540</v>
      </c>
      <c r="I735" s="90" t="s">
        <v>11</v>
      </c>
      <c r="J735" s="88" t="str">
        <f>C735</f>
        <v>Reserves</v>
      </c>
      <c r="K735" s="88" t="e">
        <f>IF(E735=0,"",E735)</f>
        <v>#REF!</v>
      </c>
      <c r="L735" s="93" t="s">
        <v>565</v>
      </c>
    </row>
    <row r="736" spans="2:12" s="88" customFormat="1" x14ac:dyDescent="0.2">
      <c r="E736" s="139" t="e">
        <f>#REF!</f>
        <v>#REF!</v>
      </c>
      <c r="F736" s="141" t="e">
        <f>#REF!</f>
        <v>#REF!</v>
      </c>
      <c r="G736" s="114"/>
      <c r="I736" s="90"/>
      <c r="L736" s="93"/>
    </row>
    <row r="737" spans="2:9" s="88" customFormat="1" x14ac:dyDescent="0.2">
      <c r="B737" s="88">
        <v>7</v>
      </c>
      <c r="C737" s="88" t="s">
        <v>381</v>
      </c>
      <c r="E737" s="139" t="e">
        <f>#REF!</f>
        <v>#REF!</v>
      </c>
      <c r="F737" s="89" t="e">
        <f>#REF!</f>
        <v>#REF!</v>
      </c>
      <c r="G737" s="89"/>
      <c r="I737" s="98" t="s">
        <v>10</v>
      </c>
    </row>
    <row r="738" spans="2:9" s="88" customFormat="1" x14ac:dyDescent="0.2">
      <c r="B738" s="88">
        <v>7</v>
      </c>
      <c r="C738" s="88" t="s">
        <v>381</v>
      </c>
      <c r="E738" s="128" t="e">
        <f>#REF!</f>
        <v>#REF!</v>
      </c>
      <c r="F738" s="89" t="e">
        <f>#REF!</f>
        <v>#REF!</v>
      </c>
      <c r="G738" s="89"/>
      <c r="I738" s="98" t="s">
        <v>10</v>
      </c>
    </row>
    <row r="739" spans="2:9" s="88" customFormat="1" x14ac:dyDescent="0.2">
      <c r="B739" s="88" t="s">
        <v>720</v>
      </c>
      <c r="C739" s="88" t="s">
        <v>721</v>
      </c>
      <c r="D739" s="88" t="s">
        <v>700</v>
      </c>
      <c r="E739" s="125" t="e">
        <f>#REF!</f>
        <v>#REF!</v>
      </c>
      <c r="F739" s="89" t="e">
        <f>#REF!</f>
        <v>#REF!</v>
      </c>
      <c r="G739" s="89"/>
      <c r="I739" s="98" t="s">
        <v>10</v>
      </c>
    </row>
    <row r="740" spans="2:9" s="88" customFormat="1" x14ac:dyDescent="0.2">
      <c r="B740" s="88" t="s">
        <v>720</v>
      </c>
      <c r="C740" s="88" t="s">
        <v>721</v>
      </c>
      <c r="D740" s="88" t="s">
        <v>701</v>
      </c>
      <c r="E740" s="125" t="e">
        <f>#REF!</f>
        <v>#REF!</v>
      </c>
      <c r="F740" s="89" t="e">
        <f>#REF!</f>
        <v>#REF!</v>
      </c>
      <c r="G740" s="89"/>
      <c r="I740" s="98" t="s">
        <v>10</v>
      </c>
    </row>
    <row r="741" spans="2:9" s="88" customFormat="1" x14ac:dyDescent="0.2">
      <c r="B741" s="88" t="s">
        <v>720</v>
      </c>
      <c r="C741" s="88" t="s">
        <v>721</v>
      </c>
      <c r="D741" s="88" t="s">
        <v>702</v>
      </c>
      <c r="E741" s="125" t="e">
        <f>#REF!</f>
        <v>#REF!</v>
      </c>
      <c r="F741" s="89" t="e">
        <f>#REF!</f>
        <v>#REF!</v>
      </c>
      <c r="G741" s="89"/>
      <c r="I741" s="98" t="s">
        <v>10</v>
      </c>
    </row>
    <row r="742" spans="2:9" s="88" customFormat="1" x14ac:dyDescent="0.2">
      <c r="B742" s="88" t="s">
        <v>720</v>
      </c>
      <c r="C742" s="88" t="s">
        <v>721</v>
      </c>
      <c r="D742" s="88" t="s">
        <v>703</v>
      </c>
      <c r="E742" s="125" t="e">
        <f>#REF!</f>
        <v>#REF!</v>
      </c>
      <c r="F742" s="89" t="e">
        <f>#REF!</f>
        <v>#REF!</v>
      </c>
      <c r="G742" s="89"/>
      <c r="I742" s="98" t="s">
        <v>10</v>
      </c>
    </row>
    <row r="743" spans="2:9" s="88" customFormat="1" x14ac:dyDescent="0.2">
      <c r="B743" s="88" t="s">
        <v>720</v>
      </c>
      <c r="C743" s="88" t="s">
        <v>721</v>
      </c>
      <c r="D743" s="88" t="s">
        <v>704</v>
      </c>
      <c r="E743" s="125" t="e">
        <f>#REF!</f>
        <v>#REF!</v>
      </c>
      <c r="F743" s="89" t="e">
        <f>#REF!</f>
        <v>#REF!</v>
      </c>
      <c r="G743" s="89"/>
      <c r="I743" s="98" t="s">
        <v>10</v>
      </c>
    </row>
    <row r="744" spans="2:9" s="88" customFormat="1" x14ac:dyDescent="0.2">
      <c r="B744" s="88" t="s">
        <v>720</v>
      </c>
      <c r="C744" s="88" t="s">
        <v>721</v>
      </c>
      <c r="D744" s="88" t="s">
        <v>705</v>
      </c>
      <c r="E744" s="125" t="e">
        <f>#REF!</f>
        <v>#REF!</v>
      </c>
      <c r="F744" s="89" t="e">
        <f>#REF!</f>
        <v>#REF!</v>
      </c>
      <c r="G744" s="89"/>
      <c r="I744" s="98" t="s">
        <v>10</v>
      </c>
    </row>
    <row r="745" spans="2:9" s="88" customFormat="1" x14ac:dyDescent="0.2">
      <c r="B745" s="88" t="s">
        <v>720</v>
      </c>
      <c r="C745" s="88" t="s">
        <v>721</v>
      </c>
      <c r="D745" s="88" t="s">
        <v>706</v>
      </c>
      <c r="E745" s="125" t="e">
        <f>#REF!</f>
        <v>#REF!</v>
      </c>
      <c r="F745" s="89" t="e">
        <f>#REF!</f>
        <v>#REF!</v>
      </c>
      <c r="G745" s="89"/>
      <c r="I745" s="98" t="s">
        <v>10</v>
      </c>
    </row>
    <row r="746" spans="2:9" s="88" customFormat="1" x14ac:dyDescent="0.2">
      <c r="B746" s="88" t="s">
        <v>720</v>
      </c>
      <c r="C746" s="88" t="s">
        <v>721</v>
      </c>
      <c r="D746" s="88" t="s">
        <v>707</v>
      </c>
      <c r="E746" s="125" t="e">
        <f>#REF!</f>
        <v>#REF!</v>
      </c>
      <c r="F746" s="89" t="e">
        <f>#REF!</f>
        <v>#REF!</v>
      </c>
      <c r="G746" s="89"/>
      <c r="I746" s="98" t="s">
        <v>10</v>
      </c>
    </row>
    <row r="747" spans="2:9" s="88" customFormat="1" x14ac:dyDescent="0.2">
      <c r="B747" s="88" t="s">
        <v>720</v>
      </c>
      <c r="C747" s="88" t="s">
        <v>721</v>
      </c>
      <c r="D747" s="88" t="s">
        <v>708</v>
      </c>
      <c r="E747" s="125" t="e">
        <f>#REF!</f>
        <v>#REF!</v>
      </c>
      <c r="F747" s="89" t="e">
        <f>#REF!</f>
        <v>#REF!</v>
      </c>
      <c r="G747" s="89"/>
      <c r="I747" s="98" t="s">
        <v>10</v>
      </c>
    </row>
    <row r="748" spans="2:9" s="88" customFormat="1" x14ac:dyDescent="0.2">
      <c r="B748" s="88" t="s">
        <v>720</v>
      </c>
      <c r="C748" s="88" t="s">
        <v>721</v>
      </c>
      <c r="D748" s="88" t="s">
        <v>709</v>
      </c>
      <c r="E748" s="125" t="e">
        <f>#REF!</f>
        <v>#REF!</v>
      </c>
      <c r="F748" s="89" t="e">
        <f>#REF!</f>
        <v>#REF!</v>
      </c>
      <c r="G748" s="89"/>
      <c r="I748" s="98" t="s">
        <v>10</v>
      </c>
    </row>
    <row r="749" spans="2:9" s="88" customFormat="1" x14ac:dyDescent="0.2">
      <c r="B749" s="88" t="s">
        <v>720</v>
      </c>
      <c r="C749" s="88" t="s">
        <v>721</v>
      </c>
      <c r="D749" s="88" t="s">
        <v>710</v>
      </c>
      <c r="E749" s="139" t="e">
        <f>#REF!</f>
        <v>#REF!</v>
      </c>
      <c r="F749" s="89" t="e">
        <f>#REF!</f>
        <v>#REF!</v>
      </c>
      <c r="G749" s="89"/>
      <c r="I749" s="98" t="s">
        <v>10</v>
      </c>
    </row>
    <row r="750" spans="2:9" s="88" customFormat="1" x14ac:dyDescent="0.2">
      <c r="B750" s="88" t="s">
        <v>720</v>
      </c>
      <c r="C750" s="88" t="s">
        <v>721</v>
      </c>
      <c r="D750" s="88" t="s">
        <v>711</v>
      </c>
      <c r="E750" s="139" t="e">
        <f>#REF!</f>
        <v>#REF!</v>
      </c>
      <c r="F750" s="89" t="e">
        <f>#REF!</f>
        <v>#REF!</v>
      </c>
      <c r="G750" s="89"/>
      <c r="I750" s="98" t="s">
        <v>10</v>
      </c>
    </row>
    <row r="751" spans="2:9" s="88" customFormat="1" x14ac:dyDescent="0.2">
      <c r="B751" s="88" t="s">
        <v>720</v>
      </c>
      <c r="C751" s="88" t="s">
        <v>721</v>
      </c>
      <c r="D751" s="88" t="s">
        <v>712</v>
      </c>
      <c r="E751" s="139" t="e">
        <f>#REF!</f>
        <v>#REF!</v>
      </c>
      <c r="F751" s="89" t="e">
        <f>#REF!</f>
        <v>#REF!</v>
      </c>
      <c r="G751" s="89"/>
      <c r="I751" s="98" t="s">
        <v>10</v>
      </c>
    </row>
    <row r="752" spans="2:9" s="88" customFormat="1" x14ac:dyDescent="0.2">
      <c r="B752" s="88" t="s">
        <v>720</v>
      </c>
      <c r="C752" s="88" t="s">
        <v>721</v>
      </c>
      <c r="D752" s="88" t="s">
        <v>713</v>
      </c>
      <c r="E752" s="139" t="e">
        <f>#REF!</f>
        <v>#REF!</v>
      </c>
      <c r="F752" s="89" t="e">
        <f>#REF!</f>
        <v>#REF!</v>
      </c>
      <c r="G752" s="89"/>
      <c r="I752" s="98" t="s">
        <v>10</v>
      </c>
    </row>
    <row r="753" spans="2:9" s="88" customFormat="1" x14ac:dyDescent="0.2">
      <c r="B753" s="88" t="s">
        <v>720</v>
      </c>
      <c r="C753" s="88" t="s">
        <v>721</v>
      </c>
      <c r="D753" s="88" t="s">
        <v>714</v>
      </c>
      <c r="E753" s="139" t="e">
        <f>#REF!</f>
        <v>#REF!</v>
      </c>
      <c r="F753" s="89" t="e">
        <f>#REF!</f>
        <v>#REF!</v>
      </c>
      <c r="G753" s="89"/>
      <c r="I753" s="98" t="s">
        <v>10</v>
      </c>
    </row>
    <row r="754" spans="2:9" s="88" customFormat="1" x14ac:dyDescent="0.2">
      <c r="B754" s="88" t="s">
        <v>720</v>
      </c>
      <c r="C754" s="88" t="s">
        <v>721</v>
      </c>
      <c r="D754" s="88" t="s">
        <v>715</v>
      </c>
      <c r="E754" s="139" t="e">
        <f>#REF!</f>
        <v>#REF!</v>
      </c>
      <c r="F754" s="89" t="e">
        <f>#REF!</f>
        <v>#REF!</v>
      </c>
      <c r="G754" s="89"/>
      <c r="I754" s="98" t="s">
        <v>10</v>
      </c>
    </row>
    <row r="755" spans="2:9" s="88" customFormat="1" x14ac:dyDescent="0.2">
      <c r="B755" s="88" t="s">
        <v>720</v>
      </c>
      <c r="C755" s="88" t="s">
        <v>721</v>
      </c>
      <c r="D755" s="88" t="s">
        <v>716</v>
      </c>
      <c r="E755" s="139" t="e">
        <f>#REF!</f>
        <v>#REF!</v>
      </c>
      <c r="F755" s="89" t="e">
        <f>#REF!</f>
        <v>#REF!</v>
      </c>
      <c r="G755" s="89"/>
      <c r="I755" s="98" t="s">
        <v>10</v>
      </c>
    </row>
    <row r="756" spans="2:9" s="88" customFormat="1" x14ac:dyDescent="0.2">
      <c r="B756" s="88" t="s">
        <v>720</v>
      </c>
      <c r="C756" s="88" t="s">
        <v>721</v>
      </c>
      <c r="D756" s="88" t="s">
        <v>717</v>
      </c>
      <c r="E756" s="139" t="e">
        <f>#REF!</f>
        <v>#REF!</v>
      </c>
      <c r="F756" s="89" t="e">
        <f>#REF!</f>
        <v>#REF!</v>
      </c>
      <c r="G756" s="89"/>
      <c r="I756" s="98" t="s">
        <v>10</v>
      </c>
    </row>
    <row r="757" spans="2:9" s="88" customFormat="1" x14ac:dyDescent="0.2">
      <c r="B757" s="88" t="s">
        <v>720</v>
      </c>
      <c r="C757" s="88" t="s">
        <v>721</v>
      </c>
      <c r="D757" s="88" t="s">
        <v>718</v>
      </c>
      <c r="E757" s="139" t="e">
        <f>#REF!</f>
        <v>#REF!</v>
      </c>
      <c r="F757" s="89" t="e">
        <f>#REF!</f>
        <v>#REF!</v>
      </c>
      <c r="G757" s="89"/>
      <c r="I757" s="98" t="s">
        <v>10</v>
      </c>
    </row>
    <row r="758" spans="2:9" s="88" customFormat="1" x14ac:dyDescent="0.2">
      <c r="B758" s="88" t="s">
        <v>720</v>
      </c>
      <c r="C758" s="88" t="s">
        <v>721</v>
      </c>
      <c r="D758" s="88" t="s">
        <v>719</v>
      </c>
      <c r="E758" s="139" t="e">
        <f>#REF!</f>
        <v>#REF!</v>
      </c>
      <c r="F758" s="89" t="e">
        <f>#REF!</f>
        <v>#REF!</v>
      </c>
      <c r="G758" s="89"/>
      <c r="I758" s="98" t="s">
        <v>10</v>
      </c>
    </row>
    <row r="759" spans="2:9" s="88" customFormat="1" x14ac:dyDescent="0.2">
      <c r="B759" s="88" t="s">
        <v>720</v>
      </c>
      <c r="C759" s="88" t="s">
        <v>721</v>
      </c>
      <c r="E759" s="124" t="e">
        <f>#REF!</f>
        <v>#REF!</v>
      </c>
      <c r="F759" s="89" t="e">
        <f>#REF!</f>
        <v>#REF!</v>
      </c>
      <c r="G759" s="89"/>
      <c r="I759" s="98" t="s">
        <v>10</v>
      </c>
    </row>
    <row r="760" spans="2:9" s="88" customFormat="1" x14ac:dyDescent="0.2">
      <c r="B760" s="88" t="s">
        <v>720</v>
      </c>
      <c r="C760" s="88" t="s">
        <v>721</v>
      </c>
      <c r="D760" s="88" t="s">
        <v>700</v>
      </c>
      <c r="E760" s="125" t="e">
        <f>#REF!</f>
        <v>#REF!</v>
      </c>
      <c r="F760" s="89" t="e">
        <f>#REF!</f>
        <v>#REF!</v>
      </c>
      <c r="G760" s="89"/>
      <c r="I760" s="98" t="s">
        <v>10</v>
      </c>
    </row>
    <row r="761" spans="2:9" s="88" customFormat="1" x14ac:dyDescent="0.2">
      <c r="B761" s="88" t="s">
        <v>720</v>
      </c>
      <c r="C761" s="88" t="s">
        <v>721</v>
      </c>
      <c r="D761" s="88" t="s">
        <v>701</v>
      </c>
      <c r="E761" s="125" t="e">
        <f>#REF!</f>
        <v>#REF!</v>
      </c>
      <c r="F761" s="89" t="e">
        <f>#REF!</f>
        <v>#REF!</v>
      </c>
      <c r="G761" s="89"/>
      <c r="I761" s="98" t="s">
        <v>10</v>
      </c>
    </row>
    <row r="762" spans="2:9" s="88" customFormat="1" x14ac:dyDescent="0.2">
      <c r="B762" s="88" t="s">
        <v>720</v>
      </c>
      <c r="C762" s="88" t="s">
        <v>721</v>
      </c>
      <c r="D762" s="88" t="s">
        <v>702</v>
      </c>
      <c r="E762" s="125" t="e">
        <f>#REF!</f>
        <v>#REF!</v>
      </c>
      <c r="F762" s="89" t="e">
        <f>#REF!</f>
        <v>#REF!</v>
      </c>
      <c r="G762" s="89"/>
      <c r="I762" s="98" t="s">
        <v>10</v>
      </c>
    </row>
    <row r="763" spans="2:9" s="88" customFormat="1" x14ac:dyDescent="0.2">
      <c r="B763" s="88" t="s">
        <v>720</v>
      </c>
      <c r="C763" s="88" t="s">
        <v>721</v>
      </c>
      <c r="D763" s="88" t="s">
        <v>703</v>
      </c>
      <c r="E763" s="125" t="e">
        <f>#REF!</f>
        <v>#REF!</v>
      </c>
      <c r="F763" s="89" t="e">
        <f>#REF!</f>
        <v>#REF!</v>
      </c>
      <c r="G763" s="89"/>
      <c r="I763" s="98" t="s">
        <v>10</v>
      </c>
    </row>
    <row r="764" spans="2:9" s="88" customFormat="1" x14ac:dyDescent="0.2">
      <c r="B764" s="88" t="s">
        <v>720</v>
      </c>
      <c r="C764" s="88" t="s">
        <v>721</v>
      </c>
      <c r="D764" s="88" t="s">
        <v>704</v>
      </c>
      <c r="E764" s="125" t="e">
        <f>#REF!</f>
        <v>#REF!</v>
      </c>
      <c r="F764" s="89" t="e">
        <f>#REF!</f>
        <v>#REF!</v>
      </c>
      <c r="G764" s="89"/>
      <c r="I764" s="98" t="s">
        <v>10</v>
      </c>
    </row>
    <row r="765" spans="2:9" s="88" customFormat="1" x14ac:dyDescent="0.2">
      <c r="B765" s="88" t="s">
        <v>720</v>
      </c>
      <c r="C765" s="88" t="s">
        <v>721</v>
      </c>
      <c r="D765" s="88" t="s">
        <v>705</v>
      </c>
      <c r="E765" s="125" t="e">
        <f>#REF!</f>
        <v>#REF!</v>
      </c>
      <c r="F765" s="89" t="e">
        <f>#REF!</f>
        <v>#REF!</v>
      </c>
      <c r="G765" s="89"/>
      <c r="I765" s="98" t="s">
        <v>10</v>
      </c>
    </row>
    <row r="766" spans="2:9" s="88" customFormat="1" x14ac:dyDescent="0.2">
      <c r="B766" s="88" t="s">
        <v>720</v>
      </c>
      <c r="C766" s="88" t="s">
        <v>721</v>
      </c>
      <c r="D766" s="88" t="s">
        <v>706</v>
      </c>
      <c r="E766" s="125" t="e">
        <f>#REF!</f>
        <v>#REF!</v>
      </c>
      <c r="F766" s="89" t="e">
        <f>#REF!</f>
        <v>#REF!</v>
      </c>
      <c r="G766" s="89"/>
      <c r="I766" s="98" t="s">
        <v>10</v>
      </c>
    </row>
    <row r="767" spans="2:9" s="88" customFormat="1" x14ac:dyDescent="0.2">
      <c r="B767" s="88" t="s">
        <v>720</v>
      </c>
      <c r="C767" s="88" t="s">
        <v>721</v>
      </c>
      <c r="D767" s="88" t="s">
        <v>707</v>
      </c>
      <c r="E767" s="125" t="e">
        <f>#REF!</f>
        <v>#REF!</v>
      </c>
      <c r="F767" s="89" t="e">
        <f>#REF!</f>
        <v>#REF!</v>
      </c>
      <c r="G767" s="89"/>
      <c r="I767" s="98" t="s">
        <v>10</v>
      </c>
    </row>
    <row r="768" spans="2:9" s="88" customFormat="1" x14ac:dyDescent="0.2">
      <c r="B768" s="88" t="s">
        <v>720</v>
      </c>
      <c r="C768" s="88" t="s">
        <v>721</v>
      </c>
      <c r="D768" s="88" t="s">
        <v>708</v>
      </c>
      <c r="E768" s="125" t="e">
        <f>#REF!</f>
        <v>#REF!</v>
      </c>
      <c r="F768" s="89" t="e">
        <f>#REF!</f>
        <v>#REF!</v>
      </c>
      <c r="G768" s="89"/>
      <c r="I768" s="98" t="s">
        <v>10</v>
      </c>
    </row>
    <row r="769" spans="2:9" s="88" customFormat="1" x14ac:dyDescent="0.2">
      <c r="B769" s="88" t="s">
        <v>720</v>
      </c>
      <c r="C769" s="88" t="s">
        <v>721</v>
      </c>
      <c r="D769" s="88" t="s">
        <v>709</v>
      </c>
      <c r="E769" s="125" t="e">
        <f>#REF!</f>
        <v>#REF!</v>
      </c>
      <c r="F769" s="89" t="e">
        <f>#REF!</f>
        <v>#REF!</v>
      </c>
      <c r="G769" s="89"/>
      <c r="I769" s="98" t="s">
        <v>10</v>
      </c>
    </row>
    <row r="770" spans="2:9" s="88" customFormat="1" x14ac:dyDescent="0.2">
      <c r="B770" s="88" t="s">
        <v>720</v>
      </c>
      <c r="C770" s="88" t="s">
        <v>721</v>
      </c>
      <c r="D770" s="88" t="s">
        <v>710</v>
      </c>
      <c r="E770" s="139" t="e">
        <f>#REF!</f>
        <v>#REF!</v>
      </c>
      <c r="F770" s="89" t="e">
        <f>#REF!</f>
        <v>#REF!</v>
      </c>
      <c r="G770" s="89"/>
      <c r="I770" s="98" t="s">
        <v>10</v>
      </c>
    </row>
    <row r="771" spans="2:9" s="88" customFormat="1" x14ac:dyDescent="0.2">
      <c r="B771" s="88" t="s">
        <v>720</v>
      </c>
      <c r="C771" s="88" t="s">
        <v>721</v>
      </c>
      <c r="D771" s="88" t="s">
        <v>711</v>
      </c>
      <c r="E771" s="139" t="e">
        <f>#REF!</f>
        <v>#REF!</v>
      </c>
      <c r="F771" s="89" t="e">
        <f>#REF!</f>
        <v>#REF!</v>
      </c>
      <c r="G771" s="89"/>
      <c r="I771" s="98" t="s">
        <v>10</v>
      </c>
    </row>
    <row r="772" spans="2:9" s="88" customFormat="1" x14ac:dyDescent="0.2">
      <c r="B772" s="88" t="s">
        <v>720</v>
      </c>
      <c r="C772" s="88" t="s">
        <v>721</v>
      </c>
      <c r="D772" s="88" t="s">
        <v>712</v>
      </c>
      <c r="E772" s="139" t="e">
        <f>#REF!</f>
        <v>#REF!</v>
      </c>
      <c r="F772" s="89" t="e">
        <f>#REF!</f>
        <v>#REF!</v>
      </c>
      <c r="G772" s="89"/>
      <c r="I772" s="98" t="s">
        <v>10</v>
      </c>
    </row>
    <row r="773" spans="2:9" s="88" customFormat="1" x14ac:dyDescent="0.2">
      <c r="B773" s="88" t="s">
        <v>720</v>
      </c>
      <c r="C773" s="88" t="s">
        <v>721</v>
      </c>
      <c r="D773" s="88" t="s">
        <v>713</v>
      </c>
      <c r="E773" s="139" t="e">
        <f>#REF!</f>
        <v>#REF!</v>
      </c>
      <c r="F773" s="89" t="e">
        <f>#REF!</f>
        <v>#REF!</v>
      </c>
      <c r="G773" s="89"/>
      <c r="I773" s="98" t="s">
        <v>10</v>
      </c>
    </row>
    <row r="774" spans="2:9" s="88" customFormat="1" x14ac:dyDescent="0.2">
      <c r="B774" s="88" t="s">
        <v>720</v>
      </c>
      <c r="C774" s="88" t="s">
        <v>721</v>
      </c>
      <c r="D774" s="88" t="s">
        <v>714</v>
      </c>
      <c r="E774" s="139" t="e">
        <f>#REF!</f>
        <v>#REF!</v>
      </c>
      <c r="F774" s="89" t="e">
        <f>#REF!</f>
        <v>#REF!</v>
      </c>
      <c r="G774" s="89"/>
      <c r="I774" s="98" t="s">
        <v>10</v>
      </c>
    </row>
    <row r="775" spans="2:9" s="88" customFormat="1" x14ac:dyDescent="0.2">
      <c r="B775" s="88" t="s">
        <v>720</v>
      </c>
      <c r="C775" s="88" t="s">
        <v>721</v>
      </c>
      <c r="D775" s="88" t="s">
        <v>715</v>
      </c>
      <c r="E775" s="139" t="e">
        <f>#REF!</f>
        <v>#REF!</v>
      </c>
      <c r="F775" s="89" t="e">
        <f>#REF!</f>
        <v>#REF!</v>
      </c>
      <c r="G775" s="89"/>
      <c r="I775" s="98" t="s">
        <v>10</v>
      </c>
    </row>
    <row r="776" spans="2:9" s="88" customFormat="1" x14ac:dyDescent="0.2">
      <c r="B776" s="88" t="s">
        <v>720</v>
      </c>
      <c r="C776" s="88" t="s">
        <v>721</v>
      </c>
      <c r="D776" s="88" t="s">
        <v>716</v>
      </c>
      <c r="E776" s="139" t="e">
        <f>#REF!</f>
        <v>#REF!</v>
      </c>
      <c r="F776" s="89" t="e">
        <f>#REF!</f>
        <v>#REF!</v>
      </c>
      <c r="G776" s="89"/>
      <c r="I776" s="98" t="s">
        <v>10</v>
      </c>
    </row>
    <row r="777" spans="2:9" s="88" customFormat="1" x14ac:dyDescent="0.2">
      <c r="B777" s="88" t="s">
        <v>720</v>
      </c>
      <c r="C777" s="88" t="s">
        <v>721</v>
      </c>
      <c r="D777" s="88" t="s">
        <v>717</v>
      </c>
      <c r="E777" s="139" t="e">
        <f>#REF!</f>
        <v>#REF!</v>
      </c>
      <c r="F777" s="89" t="e">
        <f>#REF!</f>
        <v>#REF!</v>
      </c>
      <c r="G777" s="89"/>
      <c r="I777" s="98" t="s">
        <v>10</v>
      </c>
    </row>
    <row r="778" spans="2:9" s="88" customFormat="1" x14ac:dyDescent="0.2">
      <c r="B778" s="88" t="s">
        <v>720</v>
      </c>
      <c r="C778" s="88" t="s">
        <v>721</v>
      </c>
      <c r="D778" s="88" t="s">
        <v>718</v>
      </c>
      <c r="E778" s="139" t="e">
        <f>#REF!</f>
        <v>#REF!</v>
      </c>
      <c r="F778" s="89" t="e">
        <f>#REF!</f>
        <v>#REF!</v>
      </c>
      <c r="G778" s="89"/>
      <c r="I778" s="98" t="s">
        <v>10</v>
      </c>
    </row>
    <row r="779" spans="2:9" s="88" customFormat="1" x14ac:dyDescent="0.2">
      <c r="B779" s="88" t="s">
        <v>720</v>
      </c>
      <c r="C779" s="88" t="s">
        <v>721</v>
      </c>
      <c r="D779" s="88" t="s">
        <v>719</v>
      </c>
      <c r="E779" s="139" t="e">
        <f>#REF!</f>
        <v>#REF!</v>
      </c>
      <c r="F779" s="89" t="e">
        <f>#REF!</f>
        <v>#REF!</v>
      </c>
      <c r="G779" s="89"/>
      <c r="I779" s="98" t="s">
        <v>10</v>
      </c>
    </row>
    <row r="780" spans="2:9" s="88" customFormat="1" x14ac:dyDescent="0.2">
      <c r="B780" s="88" t="s">
        <v>720</v>
      </c>
      <c r="C780" s="88" t="s">
        <v>721</v>
      </c>
      <c r="E780" s="125" t="e">
        <f>#REF!</f>
        <v>#REF!</v>
      </c>
      <c r="F780" s="89" t="e">
        <f>#REF!</f>
        <v>#REF!</v>
      </c>
      <c r="G780" s="89"/>
      <c r="I780" s="98" t="s">
        <v>10</v>
      </c>
    </row>
    <row r="781" spans="2:9" s="88" customFormat="1" x14ac:dyDescent="0.2">
      <c r="B781" s="88" t="s">
        <v>720</v>
      </c>
      <c r="C781" s="88" t="s">
        <v>721</v>
      </c>
      <c r="D781" s="88" t="s">
        <v>700</v>
      </c>
      <c r="E781" s="139" t="e">
        <f>#REF!</f>
        <v>#REF!</v>
      </c>
      <c r="F781" s="89" t="e">
        <f>#REF!</f>
        <v>#REF!</v>
      </c>
      <c r="G781" s="89"/>
      <c r="I781" s="98" t="s">
        <v>10</v>
      </c>
    </row>
    <row r="782" spans="2:9" s="88" customFormat="1" x14ac:dyDescent="0.2">
      <c r="B782" s="88" t="s">
        <v>720</v>
      </c>
      <c r="C782" s="88" t="s">
        <v>721</v>
      </c>
      <c r="D782" s="88" t="s">
        <v>701</v>
      </c>
      <c r="E782" s="139" t="e">
        <f>#REF!</f>
        <v>#REF!</v>
      </c>
      <c r="F782" s="89" t="e">
        <f>#REF!</f>
        <v>#REF!</v>
      </c>
      <c r="G782" s="89"/>
      <c r="I782" s="98" t="s">
        <v>10</v>
      </c>
    </row>
    <row r="783" spans="2:9" s="88" customFormat="1" x14ac:dyDescent="0.2">
      <c r="B783" s="88" t="s">
        <v>720</v>
      </c>
      <c r="C783" s="88" t="s">
        <v>721</v>
      </c>
      <c r="D783" s="88" t="s">
        <v>702</v>
      </c>
      <c r="E783" s="139" t="e">
        <f>#REF!</f>
        <v>#REF!</v>
      </c>
      <c r="F783" s="89" t="e">
        <f>#REF!</f>
        <v>#REF!</v>
      </c>
      <c r="G783" s="89"/>
      <c r="I783" s="98" t="s">
        <v>10</v>
      </c>
    </row>
    <row r="784" spans="2:9" s="88" customFormat="1" x14ac:dyDescent="0.2">
      <c r="B784" s="88" t="s">
        <v>720</v>
      </c>
      <c r="C784" s="88" t="s">
        <v>721</v>
      </c>
      <c r="D784" s="88" t="s">
        <v>703</v>
      </c>
      <c r="E784" s="139" t="e">
        <f>#REF!</f>
        <v>#REF!</v>
      </c>
      <c r="F784" s="89" t="e">
        <f>#REF!</f>
        <v>#REF!</v>
      </c>
      <c r="G784" s="89"/>
      <c r="I784" s="98" t="s">
        <v>10</v>
      </c>
    </row>
    <row r="785" spans="2:9" s="88" customFormat="1" x14ac:dyDescent="0.2">
      <c r="B785" s="88" t="s">
        <v>720</v>
      </c>
      <c r="C785" s="88" t="s">
        <v>721</v>
      </c>
      <c r="D785" s="88" t="s">
        <v>704</v>
      </c>
      <c r="E785" s="139" t="e">
        <f>#REF!</f>
        <v>#REF!</v>
      </c>
      <c r="F785" s="89" t="e">
        <f>#REF!</f>
        <v>#REF!</v>
      </c>
      <c r="G785" s="89"/>
      <c r="I785" s="98" t="s">
        <v>10</v>
      </c>
    </row>
    <row r="786" spans="2:9" s="88" customFormat="1" x14ac:dyDescent="0.2">
      <c r="B786" s="88" t="s">
        <v>720</v>
      </c>
      <c r="C786" s="88" t="s">
        <v>721</v>
      </c>
      <c r="D786" s="88" t="s">
        <v>705</v>
      </c>
      <c r="E786" s="139" t="e">
        <f>#REF!</f>
        <v>#REF!</v>
      </c>
      <c r="F786" s="89" t="e">
        <f>#REF!</f>
        <v>#REF!</v>
      </c>
      <c r="G786" s="89"/>
      <c r="I786" s="98" t="s">
        <v>10</v>
      </c>
    </row>
    <row r="787" spans="2:9" s="88" customFormat="1" x14ac:dyDescent="0.2">
      <c r="B787" s="88" t="s">
        <v>720</v>
      </c>
      <c r="C787" s="88" t="s">
        <v>721</v>
      </c>
      <c r="D787" s="88" t="s">
        <v>706</v>
      </c>
      <c r="E787" s="139" t="e">
        <f>#REF!</f>
        <v>#REF!</v>
      </c>
      <c r="F787" s="89" t="e">
        <f>#REF!</f>
        <v>#REF!</v>
      </c>
      <c r="G787" s="89"/>
      <c r="I787" s="98" t="s">
        <v>10</v>
      </c>
    </row>
    <row r="788" spans="2:9" s="88" customFormat="1" x14ac:dyDescent="0.2">
      <c r="B788" s="88" t="s">
        <v>720</v>
      </c>
      <c r="C788" s="88" t="s">
        <v>721</v>
      </c>
      <c r="D788" s="88" t="s">
        <v>707</v>
      </c>
      <c r="E788" s="139" t="e">
        <f>#REF!</f>
        <v>#REF!</v>
      </c>
      <c r="F788" s="89" t="e">
        <f>#REF!</f>
        <v>#REF!</v>
      </c>
      <c r="G788" s="89"/>
      <c r="I788" s="98" t="s">
        <v>10</v>
      </c>
    </row>
    <row r="789" spans="2:9" s="88" customFormat="1" x14ac:dyDescent="0.2">
      <c r="B789" s="88" t="s">
        <v>720</v>
      </c>
      <c r="C789" s="88" t="s">
        <v>721</v>
      </c>
      <c r="D789" s="88" t="s">
        <v>708</v>
      </c>
      <c r="E789" s="139" t="e">
        <f>#REF!</f>
        <v>#REF!</v>
      </c>
      <c r="F789" s="89" t="e">
        <f>#REF!</f>
        <v>#REF!</v>
      </c>
      <c r="G789" s="89"/>
      <c r="I789" s="98" t="s">
        <v>10</v>
      </c>
    </row>
    <row r="790" spans="2:9" s="88" customFormat="1" x14ac:dyDescent="0.2">
      <c r="B790" s="88" t="s">
        <v>720</v>
      </c>
      <c r="C790" s="88" t="s">
        <v>721</v>
      </c>
      <c r="D790" s="88" t="s">
        <v>709</v>
      </c>
      <c r="E790" s="139" t="e">
        <f>#REF!</f>
        <v>#REF!</v>
      </c>
      <c r="F790" s="89" t="e">
        <f>#REF!</f>
        <v>#REF!</v>
      </c>
      <c r="G790" s="89"/>
      <c r="I790" s="98" t="s">
        <v>10</v>
      </c>
    </row>
    <row r="791" spans="2:9" s="88" customFormat="1" x14ac:dyDescent="0.2">
      <c r="B791" s="88" t="s">
        <v>720</v>
      </c>
      <c r="C791" s="88" t="s">
        <v>721</v>
      </c>
      <c r="D791" s="88" t="s">
        <v>710</v>
      </c>
      <c r="E791" s="139" t="e">
        <f>#REF!</f>
        <v>#REF!</v>
      </c>
      <c r="F791" s="89" t="e">
        <f>#REF!</f>
        <v>#REF!</v>
      </c>
      <c r="G791" s="89"/>
      <c r="I791" s="98" t="s">
        <v>10</v>
      </c>
    </row>
    <row r="792" spans="2:9" s="88" customFormat="1" x14ac:dyDescent="0.2">
      <c r="B792" s="88" t="s">
        <v>720</v>
      </c>
      <c r="C792" s="88" t="s">
        <v>721</v>
      </c>
      <c r="D792" s="88" t="s">
        <v>711</v>
      </c>
      <c r="E792" s="139" t="e">
        <f>#REF!</f>
        <v>#REF!</v>
      </c>
      <c r="F792" s="89" t="e">
        <f>#REF!</f>
        <v>#REF!</v>
      </c>
      <c r="G792" s="89"/>
      <c r="I792" s="98" t="s">
        <v>10</v>
      </c>
    </row>
    <row r="793" spans="2:9" s="88" customFormat="1" x14ac:dyDescent="0.2">
      <c r="B793" s="88" t="s">
        <v>720</v>
      </c>
      <c r="C793" s="88" t="s">
        <v>721</v>
      </c>
      <c r="D793" s="88" t="s">
        <v>712</v>
      </c>
      <c r="E793" s="139" t="e">
        <f>#REF!</f>
        <v>#REF!</v>
      </c>
      <c r="F793" s="89" t="e">
        <f>#REF!</f>
        <v>#REF!</v>
      </c>
      <c r="G793" s="89"/>
      <c r="I793" s="98" t="s">
        <v>10</v>
      </c>
    </row>
    <row r="794" spans="2:9" s="88" customFormat="1" x14ac:dyDescent="0.2">
      <c r="B794" s="88" t="s">
        <v>720</v>
      </c>
      <c r="C794" s="88" t="s">
        <v>721</v>
      </c>
      <c r="D794" s="88" t="s">
        <v>713</v>
      </c>
      <c r="E794" s="139" t="e">
        <f>#REF!</f>
        <v>#REF!</v>
      </c>
      <c r="F794" s="89" t="e">
        <f>#REF!</f>
        <v>#REF!</v>
      </c>
      <c r="G794" s="89"/>
      <c r="I794" s="98" t="s">
        <v>10</v>
      </c>
    </row>
    <row r="795" spans="2:9" s="88" customFormat="1" x14ac:dyDescent="0.2">
      <c r="B795" s="88" t="s">
        <v>720</v>
      </c>
      <c r="C795" s="88" t="s">
        <v>721</v>
      </c>
      <c r="D795" s="88" t="s">
        <v>714</v>
      </c>
      <c r="E795" s="139" t="e">
        <f>#REF!</f>
        <v>#REF!</v>
      </c>
      <c r="F795" s="89" t="e">
        <f>#REF!</f>
        <v>#REF!</v>
      </c>
      <c r="G795" s="89"/>
      <c r="I795" s="98" t="s">
        <v>10</v>
      </c>
    </row>
    <row r="796" spans="2:9" s="88" customFormat="1" x14ac:dyDescent="0.2">
      <c r="B796" s="88" t="s">
        <v>720</v>
      </c>
      <c r="C796" s="88" t="s">
        <v>721</v>
      </c>
      <c r="D796" s="88" t="s">
        <v>715</v>
      </c>
      <c r="E796" s="139" t="e">
        <f>#REF!</f>
        <v>#REF!</v>
      </c>
      <c r="F796" s="89" t="e">
        <f>#REF!</f>
        <v>#REF!</v>
      </c>
      <c r="G796" s="89"/>
      <c r="I796" s="98" t="s">
        <v>10</v>
      </c>
    </row>
    <row r="797" spans="2:9" s="88" customFormat="1" x14ac:dyDescent="0.2">
      <c r="B797" s="88" t="s">
        <v>720</v>
      </c>
      <c r="C797" s="88" t="s">
        <v>721</v>
      </c>
      <c r="D797" s="88" t="s">
        <v>716</v>
      </c>
      <c r="E797" s="139" t="e">
        <f>#REF!</f>
        <v>#REF!</v>
      </c>
      <c r="F797" s="89" t="e">
        <f>#REF!</f>
        <v>#REF!</v>
      </c>
      <c r="G797" s="89"/>
      <c r="I797" s="98" t="s">
        <v>10</v>
      </c>
    </row>
    <row r="798" spans="2:9" s="88" customFormat="1" x14ac:dyDescent="0.2">
      <c r="B798" s="88" t="s">
        <v>720</v>
      </c>
      <c r="C798" s="88" t="s">
        <v>721</v>
      </c>
      <c r="D798" s="88" t="s">
        <v>717</v>
      </c>
      <c r="E798" s="139" t="e">
        <f>#REF!</f>
        <v>#REF!</v>
      </c>
      <c r="F798" s="89" t="e">
        <f>#REF!</f>
        <v>#REF!</v>
      </c>
      <c r="G798" s="89"/>
      <c r="I798" s="98" t="s">
        <v>10</v>
      </c>
    </row>
    <row r="799" spans="2:9" s="88" customFormat="1" x14ac:dyDescent="0.2">
      <c r="B799" s="88" t="s">
        <v>720</v>
      </c>
      <c r="C799" s="88" t="s">
        <v>721</v>
      </c>
      <c r="D799" s="88" t="s">
        <v>718</v>
      </c>
      <c r="E799" s="139" t="e">
        <f>#REF!</f>
        <v>#REF!</v>
      </c>
      <c r="F799" s="89" t="e">
        <f>#REF!</f>
        <v>#REF!</v>
      </c>
      <c r="G799" s="89"/>
      <c r="I799" s="98" t="s">
        <v>10</v>
      </c>
    </row>
    <row r="800" spans="2:9" s="88" customFormat="1" x14ac:dyDescent="0.2">
      <c r="B800" s="88" t="s">
        <v>720</v>
      </c>
      <c r="C800" s="88" t="s">
        <v>721</v>
      </c>
      <c r="D800" s="88" t="s">
        <v>719</v>
      </c>
      <c r="E800" s="139" t="e">
        <f>#REF!</f>
        <v>#REF!</v>
      </c>
      <c r="F800" s="89" t="e">
        <f>#REF!</f>
        <v>#REF!</v>
      </c>
      <c r="G800" s="89"/>
      <c r="I800" s="98" t="s">
        <v>10</v>
      </c>
    </row>
    <row r="801" spans="2:9" s="88" customFormat="1" x14ac:dyDescent="0.2">
      <c r="B801" s="88" t="s">
        <v>720</v>
      </c>
      <c r="C801" s="88" t="s">
        <v>721</v>
      </c>
      <c r="E801" s="124" t="e">
        <f>#REF!</f>
        <v>#REF!</v>
      </c>
      <c r="F801" s="89" t="e">
        <f>#REF!</f>
        <v>#REF!</v>
      </c>
      <c r="G801" s="89"/>
      <c r="I801" s="98" t="s">
        <v>10</v>
      </c>
    </row>
    <row r="802" spans="2:9" s="88" customFormat="1" x14ac:dyDescent="0.2">
      <c r="B802" s="88" t="s">
        <v>720</v>
      </c>
      <c r="C802" s="88" t="s">
        <v>721</v>
      </c>
      <c r="D802" s="88" t="s">
        <v>700</v>
      </c>
      <c r="E802" s="139" t="e">
        <f>#REF!</f>
        <v>#REF!</v>
      </c>
      <c r="F802" s="89" t="e">
        <f>#REF!</f>
        <v>#REF!</v>
      </c>
      <c r="G802" s="89"/>
      <c r="I802" s="98" t="s">
        <v>10</v>
      </c>
    </row>
    <row r="803" spans="2:9" s="88" customFormat="1" x14ac:dyDescent="0.2">
      <c r="B803" s="88" t="s">
        <v>720</v>
      </c>
      <c r="C803" s="88" t="s">
        <v>721</v>
      </c>
      <c r="D803" s="88" t="s">
        <v>701</v>
      </c>
      <c r="E803" s="139" t="e">
        <f>#REF!</f>
        <v>#REF!</v>
      </c>
      <c r="F803" s="89" t="e">
        <f>#REF!</f>
        <v>#REF!</v>
      </c>
      <c r="G803" s="89"/>
      <c r="I803" s="98" t="s">
        <v>10</v>
      </c>
    </row>
    <row r="804" spans="2:9" s="88" customFormat="1" x14ac:dyDescent="0.2">
      <c r="B804" s="88" t="s">
        <v>720</v>
      </c>
      <c r="C804" s="88" t="s">
        <v>721</v>
      </c>
      <c r="D804" s="88" t="s">
        <v>702</v>
      </c>
      <c r="E804" s="139" t="e">
        <f>#REF!</f>
        <v>#REF!</v>
      </c>
      <c r="F804" s="89" t="e">
        <f>#REF!</f>
        <v>#REF!</v>
      </c>
      <c r="G804" s="89"/>
      <c r="I804" s="98" t="s">
        <v>10</v>
      </c>
    </row>
    <row r="805" spans="2:9" s="88" customFormat="1" x14ac:dyDescent="0.2">
      <c r="B805" s="88" t="s">
        <v>720</v>
      </c>
      <c r="C805" s="88" t="s">
        <v>721</v>
      </c>
      <c r="D805" s="88" t="s">
        <v>703</v>
      </c>
      <c r="E805" s="139" t="e">
        <f>#REF!</f>
        <v>#REF!</v>
      </c>
      <c r="F805" s="89" t="e">
        <f>#REF!</f>
        <v>#REF!</v>
      </c>
      <c r="G805" s="89"/>
      <c r="I805" s="98" t="s">
        <v>10</v>
      </c>
    </row>
    <row r="806" spans="2:9" s="88" customFormat="1" x14ac:dyDescent="0.2">
      <c r="B806" s="88" t="s">
        <v>720</v>
      </c>
      <c r="C806" s="88" t="s">
        <v>721</v>
      </c>
      <c r="D806" s="88" t="s">
        <v>704</v>
      </c>
      <c r="E806" s="139" t="e">
        <f>#REF!</f>
        <v>#REF!</v>
      </c>
      <c r="F806" s="89" t="e">
        <f>#REF!</f>
        <v>#REF!</v>
      </c>
      <c r="G806" s="89"/>
      <c r="I806" s="98" t="s">
        <v>10</v>
      </c>
    </row>
    <row r="807" spans="2:9" s="88" customFormat="1" x14ac:dyDescent="0.2">
      <c r="B807" s="88" t="s">
        <v>720</v>
      </c>
      <c r="C807" s="88" t="s">
        <v>721</v>
      </c>
      <c r="D807" s="88" t="s">
        <v>705</v>
      </c>
      <c r="E807" s="139" t="e">
        <f>#REF!</f>
        <v>#REF!</v>
      </c>
      <c r="F807" s="89" t="e">
        <f>#REF!</f>
        <v>#REF!</v>
      </c>
      <c r="G807" s="89"/>
      <c r="I807" s="98" t="s">
        <v>10</v>
      </c>
    </row>
    <row r="808" spans="2:9" s="88" customFormat="1" x14ac:dyDescent="0.2">
      <c r="B808" s="88" t="s">
        <v>720</v>
      </c>
      <c r="C808" s="88" t="s">
        <v>721</v>
      </c>
      <c r="D808" s="88" t="s">
        <v>706</v>
      </c>
      <c r="E808" s="139" t="e">
        <f>#REF!</f>
        <v>#REF!</v>
      </c>
      <c r="F808" s="89" t="e">
        <f>#REF!</f>
        <v>#REF!</v>
      </c>
      <c r="G808" s="89"/>
      <c r="I808" s="98" t="s">
        <v>10</v>
      </c>
    </row>
    <row r="809" spans="2:9" s="88" customFormat="1" x14ac:dyDescent="0.2">
      <c r="B809" s="88" t="s">
        <v>720</v>
      </c>
      <c r="C809" s="88" t="s">
        <v>721</v>
      </c>
      <c r="D809" s="88" t="s">
        <v>707</v>
      </c>
      <c r="E809" s="139" t="e">
        <f>#REF!</f>
        <v>#REF!</v>
      </c>
      <c r="F809" s="89" t="e">
        <f>#REF!</f>
        <v>#REF!</v>
      </c>
      <c r="G809" s="89"/>
      <c r="I809" s="98" t="s">
        <v>10</v>
      </c>
    </row>
    <row r="810" spans="2:9" s="88" customFormat="1" x14ac:dyDescent="0.2">
      <c r="B810" s="88" t="s">
        <v>720</v>
      </c>
      <c r="C810" s="88" t="s">
        <v>721</v>
      </c>
      <c r="D810" s="88" t="s">
        <v>708</v>
      </c>
      <c r="E810" s="139" t="e">
        <f>#REF!</f>
        <v>#REF!</v>
      </c>
      <c r="F810" s="89" t="e">
        <f>#REF!</f>
        <v>#REF!</v>
      </c>
      <c r="G810" s="89"/>
      <c r="I810" s="98" t="s">
        <v>10</v>
      </c>
    </row>
    <row r="811" spans="2:9" s="88" customFormat="1" x14ac:dyDescent="0.2">
      <c r="B811" s="88" t="s">
        <v>720</v>
      </c>
      <c r="C811" s="88" t="s">
        <v>721</v>
      </c>
      <c r="D811" s="88" t="s">
        <v>709</v>
      </c>
      <c r="E811" s="139" t="e">
        <f>#REF!</f>
        <v>#REF!</v>
      </c>
      <c r="F811" s="89" t="e">
        <f>#REF!</f>
        <v>#REF!</v>
      </c>
      <c r="G811" s="89"/>
      <c r="I811" s="98" t="s">
        <v>10</v>
      </c>
    </row>
    <row r="812" spans="2:9" s="88" customFormat="1" x14ac:dyDescent="0.2">
      <c r="B812" s="88" t="s">
        <v>720</v>
      </c>
      <c r="C812" s="88" t="s">
        <v>721</v>
      </c>
      <c r="D812" s="88" t="s">
        <v>710</v>
      </c>
      <c r="E812" s="139" t="e">
        <f>#REF!</f>
        <v>#REF!</v>
      </c>
      <c r="F812" s="89" t="e">
        <f>#REF!</f>
        <v>#REF!</v>
      </c>
      <c r="G812" s="89"/>
      <c r="I812" s="98" t="s">
        <v>10</v>
      </c>
    </row>
    <row r="813" spans="2:9" s="88" customFormat="1" x14ac:dyDescent="0.2">
      <c r="B813" s="88" t="s">
        <v>720</v>
      </c>
      <c r="C813" s="88" t="s">
        <v>721</v>
      </c>
      <c r="D813" s="88" t="s">
        <v>711</v>
      </c>
      <c r="E813" s="139" t="e">
        <f>#REF!</f>
        <v>#REF!</v>
      </c>
      <c r="F813" s="89" t="e">
        <f>#REF!</f>
        <v>#REF!</v>
      </c>
      <c r="G813" s="89"/>
      <c r="I813" s="98" t="s">
        <v>10</v>
      </c>
    </row>
    <row r="814" spans="2:9" s="88" customFormat="1" x14ac:dyDescent="0.2">
      <c r="B814" s="88" t="s">
        <v>720</v>
      </c>
      <c r="C814" s="88" t="s">
        <v>721</v>
      </c>
      <c r="D814" s="88" t="s">
        <v>712</v>
      </c>
      <c r="E814" s="139" t="e">
        <f>#REF!</f>
        <v>#REF!</v>
      </c>
      <c r="F814" s="89" t="e">
        <f>#REF!</f>
        <v>#REF!</v>
      </c>
      <c r="G814" s="89"/>
      <c r="I814" s="98" t="s">
        <v>10</v>
      </c>
    </row>
    <row r="815" spans="2:9" s="88" customFormat="1" x14ac:dyDescent="0.2">
      <c r="B815" s="88" t="s">
        <v>720</v>
      </c>
      <c r="C815" s="88" t="s">
        <v>721</v>
      </c>
      <c r="D815" s="88" t="s">
        <v>713</v>
      </c>
      <c r="E815" s="139" t="e">
        <f>#REF!</f>
        <v>#REF!</v>
      </c>
      <c r="F815" s="89" t="e">
        <f>#REF!</f>
        <v>#REF!</v>
      </c>
      <c r="G815" s="89"/>
      <c r="I815" s="98" t="s">
        <v>10</v>
      </c>
    </row>
    <row r="816" spans="2:9" s="88" customFormat="1" x14ac:dyDescent="0.2">
      <c r="B816" s="88" t="s">
        <v>720</v>
      </c>
      <c r="C816" s="88" t="s">
        <v>721</v>
      </c>
      <c r="D816" s="88" t="s">
        <v>714</v>
      </c>
      <c r="E816" s="139" t="e">
        <f>#REF!</f>
        <v>#REF!</v>
      </c>
      <c r="F816" s="89" t="e">
        <f>#REF!</f>
        <v>#REF!</v>
      </c>
      <c r="G816" s="89"/>
      <c r="I816" s="98" t="s">
        <v>10</v>
      </c>
    </row>
    <row r="817" spans="2:11" s="88" customFormat="1" x14ac:dyDescent="0.2">
      <c r="B817" s="88" t="s">
        <v>720</v>
      </c>
      <c r="C817" s="88" t="s">
        <v>721</v>
      </c>
      <c r="D817" s="88" t="s">
        <v>715</v>
      </c>
      <c r="E817" s="139" t="e">
        <f>#REF!</f>
        <v>#REF!</v>
      </c>
      <c r="F817" s="89" t="e">
        <f>#REF!</f>
        <v>#REF!</v>
      </c>
      <c r="G817" s="89"/>
      <c r="I817" s="98" t="s">
        <v>10</v>
      </c>
    </row>
    <row r="818" spans="2:11" s="88" customFormat="1" x14ac:dyDescent="0.2">
      <c r="B818" s="88" t="s">
        <v>720</v>
      </c>
      <c r="C818" s="88" t="s">
        <v>721</v>
      </c>
      <c r="D818" s="88" t="s">
        <v>716</v>
      </c>
      <c r="E818" s="139" t="e">
        <f>#REF!</f>
        <v>#REF!</v>
      </c>
      <c r="F818" s="89" t="e">
        <f>#REF!</f>
        <v>#REF!</v>
      </c>
      <c r="G818" s="89"/>
      <c r="I818" s="98" t="s">
        <v>10</v>
      </c>
    </row>
    <row r="819" spans="2:11" s="88" customFormat="1" x14ac:dyDescent="0.2">
      <c r="B819" s="88" t="s">
        <v>720</v>
      </c>
      <c r="C819" s="88" t="s">
        <v>721</v>
      </c>
      <c r="D819" s="88" t="s">
        <v>717</v>
      </c>
      <c r="E819" s="139" t="e">
        <f>#REF!</f>
        <v>#REF!</v>
      </c>
      <c r="F819" s="89" t="e">
        <f>#REF!</f>
        <v>#REF!</v>
      </c>
      <c r="G819" s="89"/>
      <c r="I819" s="98" t="s">
        <v>10</v>
      </c>
    </row>
    <row r="820" spans="2:11" s="88" customFormat="1" x14ac:dyDescent="0.2">
      <c r="B820" s="88" t="s">
        <v>720</v>
      </c>
      <c r="C820" s="88" t="s">
        <v>721</v>
      </c>
      <c r="D820" s="88" t="s">
        <v>718</v>
      </c>
      <c r="E820" s="139" t="e">
        <f>#REF!</f>
        <v>#REF!</v>
      </c>
      <c r="F820" s="89" t="e">
        <f>#REF!</f>
        <v>#REF!</v>
      </c>
      <c r="G820" s="89"/>
      <c r="I820" s="98" t="s">
        <v>10</v>
      </c>
    </row>
    <row r="821" spans="2:11" s="88" customFormat="1" x14ac:dyDescent="0.2">
      <c r="B821" s="88" t="s">
        <v>720</v>
      </c>
      <c r="C821" s="88" t="s">
        <v>721</v>
      </c>
      <c r="D821" s="88" t="s">
        <v>719</v>
      </c>
      <c r="E821" s="139" t="e">
        <f>#REF!</f>
        <v>#REF!</v>
      </c>
      <c r="F821" s="89" t="e">
        <f>#REF!</f>
        <v>#REF!</v>
      </c>
      <c r="G821" s="89"/>
      <c r="I821" s="98" t="s">
        <v>10</v>
      </c>
    </row>
    <row r="822" spans="2:11" s="88" customFormat="1" x14ac:dyDescent="0.2">
      <c r="B822" s="88" t="s">
        <v>720</v>
      </c>
      <c r="C822" s="88" t="s">
        <v>721</v>
      </c>
      <c r="E822" s="124" t="e">
        <f>#REF!</f>
        <v>#REF!</v>
      </c>
      <c r="F822" s="89" t="e">
        <f>#REF!</f>
        <v>#REF!</v>
      </c>
      <c r="G822" s="89"/>
      <c r="I822" s="98" t="s">
        <v>10</v>
      </c>
    </row>
    <row r="823" spans="2:11" s="88" customFormat="1" x14ac:dyDescent="0.2">
      <c r="B823" s="88">
        <v>8</v>
      </c>
      <c r="C823" s="88" t="s">
        <v>88</v>
      </c>
      <c r="E823" s="125" t="e">
        <f>#REF!</f>
        <v>#REF!</v>
      </c>
      <c r="F823" s="89" t="e">
        <f>#REF!</f>
        <v>#REF!</v>
      </c>
      <c r="G823" s="114" t="s">
        <v>435</v>
      </c>
      <c r="I823" s="98" t="s">
        <v>10</v>
      </c>
      <c r="K823" s="88" t="e">
        <f>IF(E823=0,"",E823)</f>
        <v>#REF!</v>
      </c>
    </row>
    <row r="824" spans="2:11" s="88" customFormat="1" x14ac:dyDescent="0.2">
      <c r="B824" s="88">
        <v>8</v>
      </c>
      <c r="C824" s="88" t="s">
        <v>88</v>
      </c>
      <c r="E824" s="125" t="e">
        <f>#REF!</f>
        <v>#REF!</v>
      </c>
      <c r="F824" s="89" t="e">
        <f>#REF!</f>
        <v>#REF!</v>
      </c>
      <c r="G824" s="89"/>
      <c r="I824" s="98" t="s">
        <v>10</v>
      </c>
    </row>
    <row r="825" spans="2:11" s="88" customFormat="1" x14ac:dyDescent="0.2">
      <c r="B825" s="88">
        <v>8</v>
      </c>
      <c r="C825" s="88" t="s">
        <v>88</v>
      </c>
      <c r="E825" s="125" t="e">
        <f>#REF!</f>
        <v>#REF!</v>
      </c>
      <c r="F825" s="89" t="e">
        <f>#REF!</f>
        <v>#REF!</v>
      </c>
      <c r="G825" s="89"/>
      <c r="I825" s="98" t="s">
        <v>10</v>
      </c>
    </row>
    <row r="826" spans="2:11" s="88" customFormat="1" x14ac:dyDescent="0.2">
      <c r="B826" s="88">
        <v>8</v>
      </c>
      <c r="C826" s="88" t="s">
        <v>88</v>
      </c>
      <c r="D826" s="88" t="e">
        <f>#REF!</f>
        <v>#REF!</v>
      </c>
      <c r="E826" s="125" t="e">
        <f>#REF!</f>
        <v>#REF!</v>
      </c>
      <c r="F826" s="89" t="e">
        <f>#REF!</f>
        <v>#REF!</v>
      </c>
      <c r="G826" s="89"/>
      <c r="I826" s="98" t="s">
        <v>733</v>
      </c>
      <c r="J826" s="88" t="s">
        <v>599</v>
      </c>
    </row>
    <row r="827" spans="2:11" s="88" customFormat="1" x14ac:dyDescent="0.2">
      <c r="B827" s="88">
        <v>8</v>
      </c>
      <c r="C827" s="88" t="s">
        <v>88</v>
      </c>
      <c r="D827" s="88" t="e">
        <f>#REF!</f>
        <v>#REF!</v>
      </c>
      <c r="E827" s="125" t="e">
        <f>#REF!</f>
        <v>#REF!</v>
      </c>
      <c r="F827" s="89" t="e">
        <f>F826</f>
        <v>#REF!</v>
      </c>
      <c r="G827" s="89"/>
      <c r="I827" s="98" t="s">
        <v>733</v>
      </c>
      <c r="J827" s="88" t="s">
        <v>599</v>
      </c>
    </row>
    <row r="828" spans="2:11" s="88" customFormat="1" x14ac:dyDescent="0.2">
      <c r="B828" s="88">
        <v>8</v>
      </c>
      <c r="C828" s="88" t="s">
        <v>88</v>
      </c>
      <c r="D828" s="88" t="e">
        <f>#REF!</f>
        <v>#REF!</v>
      </c>
      <c r="E828" s="125" t="e">
        <f>#REF!</f>
        <v>#REF!</v>
      </c>
      <c r="F828" s="89" t="e">
        <f t="shared" ref="F828:F835" si="11">F827</f>
        <v>#REF!</v>
      </c>
      <c r="G828" s="89"/>
      <c r="I828" s="98" t="s">
        <v>733</v>
      </c>
      <c r="J828" s="88" t="s">
        <v>599</v>
      </c>
    </row>
    <row r="829" spans="2:11" s="88" customFormat="1" x14ac:dyDescent="0.2">
      <c r="B829" s="88">
        <v>8</v>
      </c>
      <c r="C829" s="88" t="s">
        <v>88</v>
      </c>
      <c r="D829" s="88" t="e">
        <f>#REF!</f>
        <v>#REF!</v>
      </c>
      <c r="E829" s="125" t="e">
        <f>#REF!</f>
        <v>#REF!</v>
      </c>
      <c r="F829" s="89" t="e">
        <f t="shared" si="11"/>
        <v>#REF!</v>
      </c>
      <c r="G829" s="89"/>
      <c r="I829" s="98" t="s">
        <v>733</v>
      </c>
      <c r="J829" s="88" t="s">
        <v>599</v>
      </c>
    </row>
    <row r="830" spans="2:11" s="88" customFormat="1" x14ac:dyDescent="0.2">
      <c r="B830" s="88">
        <v>8</v>
      </c>
      <c r="C830" s="88" t="s">
        <v>88</v>
      </c>
      <c r="D830" s="88" t="e">
        <f>#REF!</f>
        <v>#REF!</v>
      </c>
      <c r="E830" s="125" t="e">
        <f>#REF!</f>
        <v>#REF!</v>
      </c>
      <c r="F830" s="89" t="e">
        <f t="shared" si="11"/>
        <v>#REF!</v>
      </c>
      <c r="G830" s="89"/>
      <c r="I830" s="98" t="s">
        <v>733</v>
      </c>
      <c r="J830" s="88" t="s">
        <v>599</v>
      </c>
    </row>
    <row r="831" spans="2:11" s="88" customFormat="1" x14ac:dyDescent="0.2">
      <c r="B831" s="88">
        <v>8</v>
      </c>
      <c r="C831" s="88" t="s">
        <v>88</v>
      </c>
      <c r="D831" s="88" t="e">
        <f>#REF!</f>
        <v>#REF!</v>
      </c>
      <c r="E831" s="125" t="e">
        <f>#REF!</f>
        <v>#REF!</v>
      </c>
      <c r="F831" s="89" t="e">
        <f t="shared" si="11"/>
        <v>#REF!</v>
      </c>
      <c r="G831" s="89"/>
      <c r="I831" s="98" t="s">
        <v>733</v>
      </c>
      <c r="J831" s="88" t="s">
        <v>599</v>
      </c>
    </row>
    <row r="832" spans="2:11" s="88" customFormat="1" x14ac:dyDescent="0.2">
      <c r="B832" s="88">
        <v>8</v>
      </c>
      <c r="C832" s="88" t="s">
        <v>88</v>
      </c>
      <c r="D832" s="88" t="e">
        <f>#REF!</f>
        <v>#REF!</v>
      </c>
      <c r="E832" s="125" t="e">
        <f>#REF!</f>
        <v>#REF!</v>
      </c>
      <c r="F832" s="89" t="e">
        <f t="shared" si="11"/>
        <v>#REF!</v>
      </c>
      <c r="G832" s="89"/>
      <c r="I832" s="98" t="s">
        <v>733</v>
      </c>
      <c r="J832" s="88" t="s">
        <v>599</v>
      </c>
    </row>
    <row r="833" spans="2:10" s="88" customFormat="1" x14ac:dyDescent="0.2">
      <c r="B833" s="88">
        <v>8</v>
      </c>
      <c r="C833" s="88" t="s">
        <v>88</v>
      </c>
      <c r="D833" s="88" t="e">
        <f>#REF!</f>
        <v>#REF!</v>
      </c>
      <c r="E833" s="125" t="e">
        <f>#REF!</f>
        <v>#REF!</v>
      </c>
      <c r="F833" s="89" t="e">
        <f t="shared" si="11"/>
        <v>#REF!</v>
      </c>
      <c r="G833" s="89"/>
      <c r="I833" s="98" t="s">
        <v>733</v>
      </c>
      <c r="J833" s="88" t="s">
        <v>599</v>
      </c>
    </row>
    <row r="834" spans="2:10" s="88" customFormat="1" x14ac:dyDescent="0.2">
      <c r="B834" s="88">
        <v>8</v>
      </c>
      <c r="C834" s="88" t="s">
        <v>88</v>
      </c>
      <c r="D834" s="88" t="e">
        <f>#REF!</f>
        <v>#REF!</v>
      </c>
      <c r="E834" s="125" t="e">
        <f>#REF!</f>
        <v>#REF!</v>
      </c>
      <c r="F834" s="89" t="e">
        <f t="shared" si="11"/>
        <v>#REF!</v>
      </c>
      <c r="G834" s="89"/>
      <c r="I834" s="90" t="s">
        <v>10</v>
      </c>
    </row>
    <row r="835" spans="2:10" s="88" customFormat="1" x14ac:dyDescent="0.2">
      <c r="B835" s="88">
        <v>8</v>
      </c>
      <c r="C835" s="88" t="s">
        <v>88</v>
      </c>
      <c r="D835" s="88" t="e">
        <f>#REF!</f>
        <v>#REF!</v>
      </c>
      <c r="E835" s="125" t="e">
        <f>#REF!</f>
        <v>#REF!</v>
      </c>
      <c r="F835" s="89" t="e">
        <f t="shared" si="11"/>
        <v>#REF!</v>
      </c>
      <c r="G835" s="89"/>
      <c r="I835" s="90" t="s">
        <v>10</v>
      </c>
    </row>
    <row r="836" spans="2:10" s="88" customFormat="1" x14ac:dyDescent="0.2">
      <c r="B836" s="88">
        <v>8</v>
      </c>
      <c r="C836" s="88" t="s">
        <v>88</v>
      </c>
      <c r="D836" s="88" t="e">
        <f>#REF!</f>
        <v>#REF!</v>
      </c>
      <c r="E836" s="125" t="e">
        <f>#REF!</f>
        <v>#REF!</v>
      </c>
      <c r="F836" s="89" t="e">
        <f>#REF!</f>
        <v>#REF!</v>
      </c>
      <c r="G836" s="89"/>
      <c r="I836" s="98" t="s">
        <v>588</v>
      </c>
      <c r="J836" s="88" t="s">
        <v>599</v>
      </c>
    </row>
    <row r="837" spans="2:10" s="88" customFormat="1" x14ac:dyDescent="0.2">
      <c r="B837" s="88">
        <v>8</v>
      </c>
      <c r="C837" s="88" t="s">
        <v>88</v>
      </c>
      <c r="D837" s="88" t="e">
        <f>#REF!</f>
        <v>#REF!</v>
      </c>
      <c r="E837" s="125" t="e">
        <f>#REF!</f>
        <v>#REF!</v>
      </c>
      <c r="F837" s="89" t="e">
        <f>F836</f>
        <v>#REF!</v>
      </c>
      <c r="G837" s="89"/>
      <c r="I837" s="98" t="s">
        <v>588</v>
      </c>
      <c r="J837" s="88" t="s">
        <v>599</v>
      </c>
    </row>
    <row r="838" spans="2:10" s="88" customFormat="1" x14ac:dyDescent="0.2">
      <c r="B838" s="88">
        <v>8</v>
      </c>
      <c r="C838" s="88" t="s">
        <v>88</v>
      </c>
      <c r="D838" s="88" t="e">
        <f>#REF!</f>
        <v>#REF!</v>
      </c>
      <c r="E838" s="125" t="e">
        <f>#REF!</f>
        <v>#REF!</v>
      </c>
      <c r="F838" s="89" t="e">
        <f t="shared" ref="F838:F845" si="12">F837</f>
        <v>#REF!</v>
      </c>
      <c r="G838" s="89"/>
      <c r="I838" s="98" t="s">
        <v>588</v>
      </c>
      <c r="J838" s="88" t="s">
        <v>599</v>
      </c>
    </row>
    <row r="839" spans="2:10" s="88" customFormat="1" x14ac:dyDescent="0.2">
      <c r="B839" s="88">
        <v>8</v>
      </c>
      <c r="C839" s="88" t="s">
        <v>88</v>
      </c>
      <c r="D839" s="88" t="e">
        <f>#REF!</f>
        <v>#REF!</v>
      </c>
      <c r="E839" s="125" t="e">
        <f>#REF!</f>
        <v>#REF!</v>
      </c>
      <c r="F839" s="89" t="e">
        <f t="shared" si="12"/>
        <v>#REF!</v>
      </c>
      <c r="G839" s="89"/>
      <c r="I839" s="98" t="s">
        <v>588</v>
      </c>
      <c r="J839" s="88" t="s">
        <v>599</v>
      </c>
    </row>
    <row r="840" spans="2:10" s="88" customFormat="1" x14ac:dyDescent="0.2">
      <c r="B840" s="88">
        <v>8</v>
      </c>
      <c r="C840" s="88" t="s">
        <v>88</v>
      </c>
      <c r="D840" s="88" t="e">
        <f>#REF!</f>
        <v>#REF!</v>
      </c>
      <c r="E840" s="125" t="e">
        <f>#REF!</f>
        <v>#REF!</v>
      </c>
      <c r="F840" s="89" t="e">
        <f t="shared" si="12"/>
        <v>#REF!</v>
      </c>
      <c r="G840" s="89"/>
      <c r="I840" s="98" t="s">
        <v>588</v>
      </c>
      <c r="J840" s="88" t="s">
        <v>599</v>
      </c>
    </row>
    <row r="841" spans="2:10" s="88" customFormat="1" x14ac:dyDescent="0.2">
      <c r="B841" s="88">
        <v>8</v>
      </c>
      <c r="C841" s="88" t="s">
        <v>88</v>
      </c>
      <c r="D841" s="88" t="e">
        <f>#REF!</f>
        <v>#REF!</v>
      </c>
      <c r="E841" s="125" t="e">
        <f>#REF!</f>
        <v>#REF!</v>
      </c>
      <c r="F841" s="89" t="e">
        <f t="shared" si="12"/>
        <v>#REF!</v>
      </c>
      <c r="G841" s="89"/>
      <c r="I841" s="98" t="s">
        <v>588</v>
      </c>
      <c r="J841" s="88" t="s">
        <v>599</v>
      </c>
    </row>
    <row r="842" spans="2:10" s="88" customFormat="1" x14ac:dyDescent="0.2">
      <c r="B842" s="88">
        <v>8</v>
      </c>
      <c r="C842" s="88" t="s">
        <v>88</v>
      </c>
      <c r="D842" s="88" t="e">
        <f>#REF!</f>
        <v>#REF!</v>
      </c>
      <c r="E842" s="125" t="e">
        <f>#REF!</f>
        <v>#REF!</v>
      </c>
      <c r="F842" s="89" t="e">
        <f t="shared" si="12"/>
        <v>#REF!</v>
      </c>
      <c r="G842" s="89"/>
      <c r="I842" s="98" t="s">
        <v>588</v>
      </c>
      <c r="J842" s="88" t="s">
        <v>599</v>
      </c>
    </row>
    <row r="843" spans="2:10" s="88" customFormat="1" x14ac:dyDescent="0.2">
      <c r="B843" s="88">
        <v>8</v>
      </c>
      <c r="C843" s="88" t="s">
        <v>88</v>
      </c>
      <c r="D843" s="88" t="e">
        <f>#REF!</f>
        <v>#REF!</v>
      </c>
      <c r="E843" s="125" t="e">
        <f>#REF!</f>
        <v>#REF!</v>
      </c>
      <c r="F843" s="89" t="e">
        <f t="shared" si="12"/>
        <v>#REF!</v>
      </c>
      <c r="G843" s="89"/>
      <c r="I843" s="98" t="s">
        <v>588</v>
      </c>
      <c r="J843" s="88" t="s">
        <v>599</v>
      </c>
    </row>
    <row r="844" spans="2:10" s="88" customFormat="1" x14ac:dyDescent="0.2">
      <c r="B844" s="88">
        <v>8</v>
      </c>
      <c r="C844" s="88" t="s">
        <v>88</v>
      </c>
      <c r="D844" s="88" t="e">
        <f>#REF!</f>
        <v>#REF!</v>
      </c>
      <c r="E844" s="125" t="e">
        <f>#REF!</f>
        <v>#REF!</v>
      </c>
      <c r="F844" s="89" t="e">
        <f t="shared" si="12"/>
        <v>#REF!</v>
      </c>
      <c r="G844" s="89"/>
      <c r="I844" s="90" t="s">
        <v>10</v>
      </c>
    </row>
    <row r="845" spans="2:10" s="88" customFormat="1" x14ac:dyDescent="0.2">
      <c r="B845" s="88">
        <v>8</v>
      </c>
      <c r="C845" s="88" t="s">
        <v>88</v>
      </c>
      <c r="D845" s="88" t="e">
        <f>#REF!</f>
        <v>#REF!</v>
      </c>
      <c r="E845" s="125" t="e">
        <f>#REF!</f>
        <v>#REF!</v>
      </c>
      <c r="F845" s="89" t="e">
        <f t="shared" si="12"/>
        <v>#REF!</v>
      </c>
      <c r="G845" s="89"/>
      <c r="I845" s="90" t="s">
        <v>10</v>
      </c>
    </row>
    <row r="846" spans="2:10" s="88" customFormat="1" x14ac:dyDescent="0.2">
      <c r="B846" s="88">
        <v>8</v>
      </c>
      <c r="C846" s="88" t="s">
        <v>88</v>
      </c>
      <c r="D846" s="88" t="e">
        <f>#REF!</f>
        <v>#REF!</v>
      </c>
      <c r="E846" s="124" t="e">
        <f>#REF!</f>
        <v>#REF!</v>
      </c>
      <c r="F846" s="89" t="e">
        <f>#REF!</f>
        <v>#REF!</v>
      </c>
      <c r="G846" s="89"/>
      <c r="I846" s="98" t="s">
        <v>10</v>
      </c>
    </row>
    <row r="847" spans="2:10" s="88" customFormat="1" x14ac:dyDescent="0.2">
      <c r="B847" s="88">
        <v>8</v>
      </c>
      <c r="C847" s="88" t="s">
        <v>88</v>
      </c>
      <c r="D847" s="88" t="e">
        <f>#REF!</f>
        <v>#REF!</v>
      </c>
      <c r="E847" s="124" t="e">
        <f>#REF!</f>
        <v>#REF!</v>
      </c>
      <c r="F847" s="89" t="e">
        <f>F846</f>
        <v>#REF!</v>
      </c>
      <c r="G847" s="89"/>
      <c r="I847" s="98" t="s">
        <v>10</v>
      </c>
    </row>
    <row r="848" spans="2:10" s="88" customFormat="1" x14ac:dyDescent="0.2">
      <c r="B848" s="88">
        <v>8</v>
      </c>
      <c r="C848" s="88" t="s">
        <v>88</v>
      </c>
      <c r="D848" s="88" t="e">
        <f>#REF!</f>
        <v>#REF!</v>
      </c>
      <c r="E848" s="124" t="e">
        <f>#REF!</f>
        <v>#REF!</v>
      </c>
      <c r="F848" s="89" t="e">
        <f t="shared" ref="F848:F855" si="13">F847</f>
        <v>#REF!</v>
      </c>
      <c r="G848" s="89"/>
      <c r="I848" s="98" t="s">
        <v>10</v>
      </c>
    </row>
    <row r="849" spans="2:10" s="88" customFormat="1" x14ac:dyDescent="0.2">
      <c r="B849" s="88">
        <v>8</v>
      </c>
      <c r="C849" s="88" t="s">
        <v>88</v>
      </c>
      <c r="D849" s="88" t="e">
        <f>#REF!</f>
        <v>#REF!</v>
      </c>
      <c r="E849" s="124" t="e">
        <f>#REF!</f>
        <v>#REF!</v>
      </c>
      <c r="F849" s="89" t="e">
        <f t="shared" si="13"/>
        <v>#REF!</v>
      </c>
      <c r="G849" s="89"/>
      <c r="I849" s="98" t="s">
        <v>10</v>
      </c>
    </row>
    <row r="850" spans="2:10" s="88" customFormat="1" x14ac:dyDescent="0.2">
      <c r="B850" s="88">
        <v>8</v>
      </c>
      <c r="C850" s="88" t="s">
        <v>88</v>
      </c>
      <c r="D850" s="88" t="e">
        <f>#REF!</f>
        <v>#REF!</v>
      </c>
      <c r="E850" s="124" t="e">
        <f>#REF!</f>
        <v>#REF!</v>
      </c>
      <c r="F850" s="89" t="e">
        <f t="shared" si="13"/>
        <v>#REF!</v>
      </c>
      <c r="G850" s="89"/>
      <c r="I850" s="98" t="s">
        <v>10</v>
      </c>
    </row>
    <row r="851" spans="2:10" s="88" customFormat="1" x14ac:dyDescent="0.2">
      <c r="B851" s="88">
        <v>8</v>
      </c>
      <c r="C851" s="88" t="s">
        <v>88</v>
      </c>
      <c r="D851" s="88" t="e">
        <f>#REF!</f>
        <v>#REF!</v>
      </c>
      <c r="E851" s="124" t="e">
        <f>#REF!</f>
        <v>#REF!</v>
      </c>
      <c r="F851" s="89" t="e">
        <f t="shared" si="13"/>
        <v>#REF!</v>
      </c>
      <c r="G851" s="89"/>
      <c r="I851" s="98" t="s">
        <v>10</v>
      </c>
    </row>
    <row r="852" spans="2:10" s="88" customFormat="1" x14ac:dyDescent="0.2">
      <c r="B852" s="88">
        <v>8</v>
      </c>
      <c r="C852" s="88" t="s">
        <v>88</v>
      </c>
      <c r="D852" s="88" t="e">
        <f>#REF!</f>
        <v>#REF!</v>
      </c>
      <c r="E852" s="124" t="e">
        <f>#REF!</f>
        <v>#REF!</v>
      </c>
      <c r="F852" s="89" t="e">
        <f t="shared" si="13"/>
        <v>#REF!</v>
      </c>
      <c r="G852" s="89"/>
      <c r="I852" s="98" t="s">
        <v>10</v>
      </c>
    </row>
    <row r="853" spans="2:10" s="88" customFormat="1" x14ac:dyDescent="0.2">
      <c r="B853" s="88">
        <v>8</v>
      </c>
      <c r="C853" s="88" t="s">
        <v>88</v>
      </c>
      <c r="D853" s="88" t="e">
        <f>#REF!</f>
        <v>#REF!</v>
      </c>
      <c r="E853" s="124" t="e">
        <f>#REF!</f>
        <v>#REF!</v>
      </c>
      <c r="F853" s="89" t="e">
        <f t="shared" si="13"/>
        <v>#REF!</v>
      </c>
      <c r="G853" s="89"/>
      <c r="I853" s="98" t="s">
        <v>10</v>
      </c>
    </row>
    <row r="854" spans="2:10" s="88" customFormat="1" x14ac:dyDescent="0.2">
      <c r="B854" s="88">
        <v>8</v>
      </c>
      <c r="C854" s="88" t="s">
        <v>88</v>
      </c>
      <c r="D854" s="88" t="e">
        <f>#REF!</f>
        <v>#REF!</v>
      </c>
      <c r="E854" s="124" t="e">
        <f>#REF!</f>
        <v>#REF!</v>
      </c>
      <c r="F854" s="89" t="e">
        <f t="shared" si="13"/>
        <v>#REF!</v>
      </c>
      <c r="G854" s="89"/>
      <c r="I854" s="98" t="s">
        <v>10</v>
      </c>
    </row>
    <row r="855" spans="2:10" s="88" customFormat="1" x14ac:dyDescent="0.2">
      <c r="B855" s="88">
        <v>8</v>
      </c>
      <c r="C855" s="88" t="s">
        <v>88</v>
      </c>
      <c r="D855" s="88" t="e">
        <f>#REF!</f>
        <v>#REF!</v>
      </c>
      <c r="E855" s="124" t="e">
        <f>#REF!</f>
        <v>#REF!</v>
      </c>
      <c r="F855" s="89" t="e">
        <f t="shared" si="13"/>
        <v>#REF!</v>
      </c>
      <c r="G855" s="89"/>
      <c r="I855" s="98" t="s">
        <v>10</v>
      </c>
    </row>
    <row r="856" spans="2:10" s="88" customFormat="1" x14ac:dyDescent="0.2">
      <c r="B856" s="88">
        <v>8</v>
      </c>
      <c r="C856" s="88" t="s">
        <v>88</v>
      </c>
      <c r="D856" s="88" t="e">
        <f>#REF!</f>
        <v>#REF!</v>
      </c>
      <c r="E856" s="126" t="e">
        <f>#REF!</f>
        <v>#REF!</v>
      </c>
      <c r="F856" s="89" t="e">
        <f>#REF!</f>
        <v>#REF!</v>
      </c>
      <c r="G856" s="89"/>
      <c r="I856" s="98" t="s">
        <v>10</v>
      </c>
    </row>
    <row r="857" spans="2:10" s="88" customFormat="1" x14ac:dyDescent="0.2">
      <c r="B857" s="88">
        <v>8</v>
      </c>
      <c r="C857" s="88" t="s">
        <v>88</v>
      </c>
      <c r="D857" s="88" t="e">
        <f>#REF!</f>
        <v>#REF!</v>
      </c>
      <c r="E857" s="126" t="e">
        <f>#REF!</f>
        <v>#REF!</v>
      </c>
      <c r="F857" s="89" t="e">
        <f>F856</f>
        <v>#REF!</v>
      </c>
      <c r="G857" s="89" t="s">
        <v>554</v>
      </c>
      <c r="I857" s="90" t="s">
        <v>11</v>
      </c>
      <c r="J857" s="88" t="s">
        <v>599</v>
      </c>
    </row>
    <row r="858" spans="2:10" s="88" customFormat="1" x14ac:dyDescent="0.2">
      <c r="B858" s="88">
        <v>8</v>
      </c>
      <c r="C858" s="88" t="s">
        <v>88</v>
      </c>
      <c r="D858" s="88" t="e">
        <f>#REF!</f>
        <v>#REF!</v>
      </c>
      <c r="E858" s="126" t="e">
        <f>#REF!</f>
        <v>#REF!</v>
      </c>
      <c r="F858" s="89" t="e">
        <f t="shared" ref="F858:F865" si="14">F857</f>
        <v>#REF!</v>
      </c>
      <c r="G858" s="89" t="s">
        <v>554</v>
      </c>
      <c r="I858" s="90" t="s">
        <v>11</v>
      </c>
      <c r="J858" s="88" t="s">
        <v>599</v>
      </c>
    </row>
    <row r="859" spans="2:10" s="88" customFormat="1" x14ac:dyDescent="0.2">
      <c r="B859" s="88">
        <v>8</v>
      </c>
      <c r="C859" s="88" t="s">
        <v>88</v>
      </c>
      <c r="D859" s="88" t="e">
        <f>#REF!</f>
        <v>#REF!</v>
      </c>
      <c r="E859" s="126" t="e">
        <f>#REF!</f>
        <v>#REF!</v>
      </c>
      <c r="F859" s="89" t="e">
        <f t="shared" si="14"/>
        <v>#REF!</v>
      </c>
      <c r="G859" s="89" t="s">
        <v>554</v>
      </c>
      <c r="I859" s="90" t="s">
        <v>11</v>
      </c>
      <c r="J859" s="88" t="s">
        <v>599</v>
      </c>
    </row>
    <row r="860" spans="2:10" s="88" customFormat="1" x14ac:dyDescent="0.2">
      <c r="B860" s="88">
        <v>8</v>
      </c>
      <c r="C860" s="88" t="s">
        <v>88</v>
      </c>
      <c r="D860" s="88" t="e">
        <f>#REF!</f>
        <v>#REF!</v>
      </c>
      <c r="E860" s="126" t="e">
        <f>#REF!</f>
        <v>#REF!</v>
      </c>
      <c r="F860" s="89" t="e">
        <f t="shared" si="14"/>
        <v>#REF!</v>
      </c>
      <c r="G860" s="89" t="s">
        <v>554</v>
      </c>
      <c r="I860" s="90" t="s">
        <v>11</v>
      </c>
      <c r="J860" s="88" t="s">
        <v>599</v>
      </c>
    </row>
    <row r="861" spans="2:10" s="88" customFormat="1" x14ac:dyDescent="0.2">
      <c r="B861" s="88">
        <v>8</v>
      </c>
      <c r="C861" s="88" t="s">
        <v>88</v>
      </c>
      <c r="D861" s="88" t="e">
        <f>#REF!</f>
        <v>#REF!</v>
      </c>
      <c r="E861" s="126" t="e">
        <f>#REF!</f>
        <v>#REF!</v>
      </c>
      <c r="F861" s="89" t="e">
        <f t="shared" si="14"/>
        <v>#REF!</v>
      </c>
      <c r="G861" s="89" t="s">
        <v>554</v>
      </c>
      <c r="I861" s="90" t="s">
        <v>11</v>
      </c>
      <c r="J861" s="88" t="s">
        <v>599</v>
      </c>
    </row>
    <row r="862" spans="2:10" s="88" customFormat="1" x14ac:dyDescent="0.2">
      <c r="B862" s="88">
        <v>8</v>
      </c>
      <c r="C862" s="88" t="s">
        <v>88</v>
      </c>
      <c r="D862" s="88" t="e">
        <f>#REF!</f>
        <v>#REF!</v>
      </c>
      <c r="E862" s="126" t="e">
        <f>#REF!</f>
        <v>#REF!</v>
      </c>
      <c r="F862" s="89" t="e">
        <f t="shared" si="14"/>
        <v>#REF!</v>
      </c>
      <c r="G862" s="89" t="s">
        <v>554</v>
      </c>
      <c r="I862" s="90" t="s">
        <v>11</v>
      </c>
      <c r="J862" s="88" t="s">
        <v>599</v>
      </c>
    </row>
    <row r="863" spans="2:10" s="88" customFormat="1" x14ac:dyDescent="0.2">
      <c r="B863" s="88">
        <v>8</v>
      </c>
      <c r="C863" s="88" t="s">
        <v>88</v>
      </c>
      <c r="D863" s="88" t="e">
        <f>#REF!</f>
        <v>#REF!</v>
      </c>
      <c r="E863" s="126" t="e">
        <f>#REF!</f>
        <v>#REF!</v>
      </c>
      <c r="F863" s="89" t="e">
        <f t="shared" si="14"/>
        <v>#REF!</v>
      </c>
      <c r="G863" s="89" t="s">
        <v>554</v>
      </c>
      <c r="I863" s="90" t="s">
        <v>11</v>
      </c>
      <c r="J863" s="88" t="s">
        <v>599</v>
      </c>
    </row>
    <row r="864" spans="2:10" s="88" customFormat="1" x14ac:dyDescent="0.2">
      <c r="B864" s="88">
        <v>8</v>
      </c>
      <c r="C864" s="88" t="s">
        <v>88</v>
      </c>
      <c r="D864" s="88" t="e">
        <f>#REF!</f>
        <v>#REF!</v>
      </c>
      <c r="E864" s="126" t="e">
        <f>#REF!</f>
        <v>#REF!</v>
      </c>
      <c r="F864" s="89" t="e">
        <f t="shared" si="14"/>
        <v>#REF!</v>
      </c>
      <c r="G864" s="89" t="s">
        <v>554</v>
      </c>
      <c r="I864" s="90" t="s">
        <v>10</v>
      </c>
    </row>
    <row r="865" spans="2:10" s="88" customFormat="1" x14ac:dyDescent="0.2">
      <c r="B865" s="88">
        <v>8</v>
      </c>
      <c r="C865" s="88" t="s">
        <v>88</v>
      </c>
      <c r="D865" s="88" t="e">
        <f>#REF!</f>
        <v>#REF!</v>
      </c>
      <c r="E865" s="126" t="e">
        <f>#REF!</f>
        <v>#REF!</v>
      </c>
      <c r="F865" s="89" t="e">
        <f t="shared" si="14"/>
        <v>#REF!</v>
      </c>
      <c r="G865" s="89" t="s">
        <v>554</v>
      </c>
      <c r="I865" s="90" t="s">
        <v>10</v>
      </c>
    </row>
    <row r="866" spans="2:10" s="88" customFormat="1" x14ac:dyDescent="0.2">
      <c r="B866" s="88">
        <v>8</v>
      </c>
      <c r="C866" s="88" t="s">
        <v>88</v>
      </c>
      <c r="D866" s="88" t="e">
        <f>#REF!</f>
        <v>#REF!</v>
      </c>
      <c r="E866" s="126" t="e">
        <f>#REF!</f>
        <v>#REF!</v>
      </c>
      <c r="F866" s="89" t="e">
        <f>#REF!</f>
        <v>#REF!</v>
      </c>
      <c r="G866" s="89"/>
      <c r="I866" s="90" t="s">
        <v>544</v>
      </c>
      <c r="J866" s="88" t="s">
        <v>599</v>
      </c>
    </row>
    <row r="867" spans="2:10" s="88" customFormat="1" x14ac:dyDescent="0.2">
      <c r="B867" s="88">
        <v>8</v>
      </c>
      <c r="C867" s="88" t="s">
        <v>88</v>
      </c>
      <c r="D867" s="88" t="e">
        <f>#REF!</f>
        <v>#REF!</v>
      </c>
      <c r="E867" s="126" t="e">
        <f>#REF!</f>
        <v>#REF!</v>
      </c>
      <c r="F867" s="89" t="e">
        <f>F866</f>
        <v>#REF!</v>
      </c>
      <c r="G867" s="89"/>
      <c r="I867" s="90" t="s">
        <v>544</v>
      </c>
      <c r="J867" s="88" t="s">
        <v>599</v>
      </c>
    </row>
    <row r="868" spans="2:10" s="88" customFormat="1" x14ac:dyDescent="0.2">
      <c r="B868" s="88">
        <v>8</v>
      </c>
      <c r="C868" s="88" t="s">
        <v>88</v>
      </c>
      <c r="D868" s="88" t="e">
        <f>#REF!</f>
        <v>#REF!</v>
      </c>
      <c r="E868" s="126" t="e">
        <f>#REF!</f>
        <v>#REF!</v>
      </c>
      <c r="F868" s="89" t="e">
        <f t="shared" ref="F868:F875" si="15">F867</f>
        <v>#REF!</v>
      </c>
      <c r="G868" s="89"/>
      <c r="I868" s="90" t="s">
        <v>544</v>
      </c>
      <c r="J868" s="88" t="s">
        <v>599</v>
      </c>
    </row>
    <row r="869" spans="2:10" s="88" customFormat="1" x14ac:dyDescent="0.2">
      <c r="B869" s="88">
        <v>8</v>
      </c>
      <c r="C869" s="88" t="s">
        <v>88</v>
      </c>
      <c r="D869" s="88" t="e">
        <f>#REF!</f>
        <v>#REF!</v>
      </c>
      <c r="E869" s="126" t="e">
        <f>#REF!</f>
        <v>#REF!</v>
      </c>
      <c r="F869" s="89" t="e">
        <f t="shared" si="15"/>
        <v>#REF!</v>
      </c>
      <c r="G869" s="89"/>
      <c r="I869" s="90" t="s">
        <v>544</v>
      </c>
      <c r="J869" s="88" t="s">
        <v>599</v>
      </c>
    </row>
    <row r="870" spans="2:10" s="88" customFormat="1" x14ac:dyDescent="0.2">
      <c r="B870" s="88">
        <v>8</v>
      </c>
      <c r="C870" s="88" t="s">
        <v>88</v>
      </c>
      <c r="D870" s="88" t="e">
        <f>#REF!</f>
        <v>#REF!</v>
      </c>
      <c r="E870" s="126" t="e">
        <f>#REF!</f>
        <v>#REF!</v>
      </c>
      <c r="F870" s="89" t="e">
        <f t="shared" si="15"/>
        <v>#REF!</v>
      </c>
      <c r="G870" s="89"/>
      <c r="I870" s="90" t="s">
        <v>544</v>
      </c>
      <c r="J870" s="88" t="s">
        <v>599</v>
      </c>
    </row>
    <row r="871" spans="2:10" s="88" customFormat="1" x14ac:dyDescent="0.2">
      <c r="B871" s="88">
        <v>8</v>
      </c>
      <c r="C871" s="88" t="s">
        <v>88</v>
      </c>
      <c r="D871" s="88" t="e">
        <f>#REF!</f>
        <v>#REF!</v>
      </c>
      <c r="E871" s="126" t="e">
        <f>#REF!</f>
        <v>#REF!</v>
      </c>
      <c r="F871" s="89" t="e">
        <f t="shared" si="15"/>
        <v>#REF!</v>
      </c>
      <c r="G871" s="89"/>
      <c r="I871" s="90" t="s">
        <v>544</v>
      </c>
      <c r="J871" s="88" t="s">
        <v>599</v>
      </c>
    </row>
    <row r="872" spans="2:10" s="88" customFormat="1" x14ac:dyDescent="0.2">
      <c r="B872" s="88">
        <v>8</v>
      </c>
      <c r="C872" s="88" t="s">
        <v>88</v>
      </c>
      <c r="D872" s="88" t="e">
        <f>#REF!</f>
        <v>#REF!</v>
      </c>
      <c r="E872" s="126" t="e">
        <f>#REF!</f>
        <v>#REF!</v>
      </c>
      <c r="F872" s="89" t="e">
        <f t="shared" si="15"/>
        <v>#REF!</v>
      </c>
      <c r="G872" s="89"/>
      <c r="I872" s="90" t="s">
        <v>544</v>
      </c>
      <c r="J872" s="88" t="s">
        <v>599</v>
      </c>
    </row>
    <row r="873" spans="2:10" s="88" customFormat="1" x14ac:dyDescent="0.2">
      <c r="B873" s="88">
        <v>8</v>
      </c>
      <c r="C873" s="88" t="s">
        <v>88</v>
      </c>
      <c r="D873" s="88" t="e">
        <f>#REF!</f>
        <v>#REF!</v>
      </c>
      <c r="E873" s="126" t="e">
        <f>#REF!</f>
        <v>#REF!</v>
      </c>
      <c r="F873" s="89" t="e">
        <f t="shared" si="15"/>
        <v>#REF!</v>
      </c>
      <c r="G873" s="89"/>
      <c r="I873" s="90" t="s">
        <v>544</v>
      </c>
      <c r="J873" s="88" t="s">
        <v>599</v>
      </c>
    </row>
    <row r="874" spans="2:10" s="88" customFormat="1" x14ac:dyDescent="0.2">
      <c r="B874" s="88">
        <v>8</v>
      </c>
      <c r="C874" s="88" t="s">
        <v>88</v>
      </c>
      <c r="D874" s="88" t="e">
        <f>#REF!</f>
        <v>#REF!</v>
      </c>
      <c r="E874" s="126" t="e">
        <f>#REF!</f>
        <v>#REF!</v>
      </c>
      <c r="F874" s="89" t="e">
        <f t="shared" si="15"/>
        <v>#REF!</v>
      </c>
      <c r="G874" s="89"/>
      <c r="I874" s="90" t="s">
        <v>10</v>
      </c>
    </row>
    <row r="875" spans="2:10" s="88" customFormat="1" x14ac:dyDescent="0.2">
      <c r="B875" s="88">
        <v>8</v>
      </c>
      <c r="C875" s="88" t="s">
        <v>88</v>
      </c>
      <c r="D875" s="88" t="e">
        <f>#REF!</f>
        <v>#REF!</v>
      </c>
      <c r="E875" s="126" t="e">
        <f>#REF!</f>
        <v>#REF!</v>
      </c>
      <c r="F875" s="89" t="e">
        <f t="shared" si="15"/>
        <v>#REF!</v>
      </c>
      <c r="G875" s="89"/>
      <c r="I875" s="90" t="s">
        <v>10</v>
      </c>
    </row>
    <row r="876" spans="2:10" s="88" customFormat="1" x14ac:dyDescent="0.2">
      <c r="B876" s="88">
        <v>8</v>
      </c>
      <c r="C876" s="88" t="s">
        <v>88</v>
      </c>
      <c r="D876" s="88" t="e">
        <f>#REF!</f>
        <v>#REF!</v>
      </c>
      <c r="E876" s="128" t="e">
        <f>#REF!</f>
        <v>#REF!</v>
      </c>
      <c r="F876" s="89" t="e">
        <f>#REF!</f>
        <v>#REF!</v>
      </c>
      <c r="G876" s="89" t="s">
        <v>554</v>
      </c>
      <c r="I876" s="90" t="s">
        <v>11</v>
      </c>
      <c r="J876" s="88" t="s">
        <v>599</v>
      </c>
    </row>
    <row r="877" spans="2:10" s="88" customFormat="1" x14ac:dyDescent="0.2">
      <c r="B877" s="88">
        <v>8</v>
      </c>
      <c r="C877" s="88" t="s">
        <v>88</v>
      </c>
      <c r="D877" s="88" t="e">
        <f>#REF!</f>
        <v>#REF!</v>
      </c>
      <c r="E877" s="128" t="e">
        <f>#REF!</f>
        <v>#REF!</v>
      </c>
      <c r="F877" s="89" t="e">
        <f>F876</f>
        <v>#REF!</v>
      </c>
      <c r="G877" s="89" t="s">
        <v>554</v>
      </c>
      <c r="I877" s="90" t="s">
        <v>11</v>
      </c>
      <c r="J877" s="88" t="s">
        <v>599</v>
      </c>
    </row>
    <row r="878" spans="2:10" s="88" customFormat="1" x14ac:dyDescent="0.2">
      <c r="B878" s="88">
        <v>8</v>
      </c>
      <c r="C878" s="88" t="s">
        <v>88</v>
      </c>
      <c r="D878" s="88" t="e">
        <f>#REF!</f>
        <v>#REF!</v>
      </c>
      <c r="E878" s="128" t="e">
        <f>#REF!</f>
        <v>#REF!</v>
      </c>
      <c r="F878" s="89" t="e">
        <f t="shared" ref="F878:F885" si="16">F877</f>
        <v>#REF!</v>
      </c>
      <c r="G878" s="89" t="s">
        <v>554</v>
      </c>
      <c r="I878" s="90" t="s">
        <v>11</v>
      </c>
      <c r="J878" s="88" t="s">
        <v>599</v>
      </c>
    </row>
    <row r="879" spans="2:10" s="88" customFormat="1" x14ac:dyDescent="0.2">
      <c r="B879" s="88">
        <v>8</v>
      </c>
      <c r="C879" s="88" t="s">
        <v>88</v>
      </c>
      <c r="D879" s="88" t="e">
        <f>#REF!</f>
        <v>#REF!</v>
      </c>
      <c r="E879" s="128" t="e">
        <f>#REF!</f>
        <v>#REF!</v>
      </c>
      <c r="F879" s="89" t="e">
        <f t="shared" si="16"/>
        <v>#REF!</v>
      </c>
      <c r="G879" s="89" t="s">
        <v>554</v>
      </c>
      <c r="I879" s="90" t="s">
        <v>11</v>
      </c>
      <c r="J879" s="88" t="s">
        <v>599</v>
      </c>
    </row>
    <row r="880" spans="2:10" s="88" customFormat="1" x14ac:dyDescent="0.2">
      <c r="B880" s="88">
        <v>8</v>
      </c>
      <c r="C880" s="88" t="s">
        <v>88</v>
      </c>
      <c r="D880" s="88" t="e">
        <f>#REF!</f>
        <v>#REF!</v>
      </c>
      <c r="E880" s="128" t="e">
        <f>#REF!</f>
        <v>#REF!</v>
      </c>
      <c r="F880" s="89" t="e">
        <f t="shared" si="16"/>
        <v>#REF!</v>
      </c>
      <c r="G880" s="89" t="s">
        <v>554</v>
      </c>
      <c r="I880" s="90" t="s">
        <v>11</v>
      </c>
      <c r="J880" s="88" t="s">
        <v>599</v>
      </c>
    </row>
    <row r="881" spans="2:10" s="88" customFormat="1" x14ac:dyDescent="0.2">
      <c r="B881" s="88">
        <v>8</v>
      </c>
      <c r="C881" s="88" t="s">
        <v>88</v>
      </c>
      <c r="D881" s="88" t="e">
        <f>#REF!</f>
        <v>#REF!</v>
      </c>
      <c r="E881" s="128" t="e">
        <f>#REF!</f>
        <v>#REF!</v>
      </c>
      <c r="F881" s="89" t="e">
        <f t="shared" si="16"/>
        <v>#REF!</v>
      </c>
      <c r="G881" s="89" t="s">
        <v>554</v>
      </c>
      <c r="I881" s="90" t="s">
        <v>11</v>
      </c>
      <c r="J881" s="88" t="s">
        <v>599</v>
      </c>
    </row>
    <row r="882" spans="2:10" s="88" customFormat="1" x14ac:dyDescent="0.2">
      <c r="B882" s="88">
        <v>8</v>
      </c>
      <c r="C882" s="88" t="s">
        <v>88</v>
      </c>
      <c r="D882" s="88" t="e">
        <f>#REF!</f>
        <v>#REF!</v>
      </c>
      <c r="E882" s="128" t="e">
        <f>#REF!</f>
        <v>#REF!</v>
      </c>
      <c r="F882" s="89" t="e">
        <f t="shared" si="16"/>
        <v>#REF!</v>
      </c>
      <c r="G882" s="89" t="s">
        <v>554</v>
      </c>
      <c r="I882" s="90" t="s">
        <v>11</v>
      </c>
      <c r="J882" s="88" t="s">
        <v>599</v>
      </c>
    </row>
    <row r="883" spans="2:10" s="88" customFormat="1" x14ac:dyDescent="0.2">
      <c r="B883" s="88">
        <v>8</v>
      </c>
      <c r="C883" s="88" t="s">
        <v>88</v>
      </c>
      <c r="D883" s="88" t="e">
        <f>#REF!</f>
        <v>#REF!</v>
      </c>
      <c r="E883" s="128" t="e">
        <f>#REF!</f>
        <v>#REF!</v>
      </c>
      <c r="F883" s="89" t="e">
        <f t="shared" si="16"/>
        <v>#REF!</v>
      </c>
      <c r="G883" s="89" t="s">
        <v>554</v>
      </c>
      <c r="I883" s="90" t="s">
        <v>11</v>
      </c>
      <c r="J883" s="88" t="s">
        <v>599</v>
      </c>
    </row>
    <row r="884" spans="2:10" s="88" customFormat="1" x14ac:dyDescent="0.2">
      <c r="B884" s="88">
        <v>8</v>
      </c>
      <c r="C884" s="88" t="s">
        <v>88</v>
      </c>
      <c r="D884" s="88" t="e">
        <f>#REF!</f>
        <v>#REF!</v>
      </c>
      <c r="E884" s="128" t="e">
        <f>#REF!</f>
        <v>#REF!</v>
      </c>
      <c r="F884" s="89" t="e">
        <f t="shared" si="16"/>
        <v>#REF!</v>
      </c>
      <c r="G884" s="89" t="s">
        <v>554</v>
      </c>
      <c r="I884" s="90" t="s">
        <v>10</v>
      </c>
    </row>
    <row r="885" spans="2:10" s="88" customFormat="1" x14ac:dyDescent="0.2">
      <c r="B885" s="88">
        <v>8</v>
      </c>
      <c r="C885" s="88" t="s">
        <v>88</v>
      </c>
      <c r="D885" s="88" t="e">
        <f>#REF!</f>
        <v>#REF!</v>
      </c>
      <c r="E885" s="128" t="e">
        <f>#REF!</f>
        <v>#REF!</v>
      </c>
      <c r="F885" s="89" t="e">
        <f t="shared" si="16"/>
        <v>#REF!</v>
      </c>
      <c r="G885" s="89" t="s">
        <v>554</v>
      </c>
      <c r="I885" s="90" t="s">
        <v>10</v>
      </c>
    </row>
    <row r="886" spans="2:10" s="88" customFormat="1" x14ac:dyDescent="0.2">
      <c r="B886" s="88">
        <v>8</v>
      </c>
      <c r="C886" s="88" t="s">
        <v>88</v>
      </c>
      <c r="D886" s="88" t="e">
        <f>#REF!</f>
        <v>#REF!</v>
      </c>
      <c r="E886" s="125" t="e">
        <f>#REF!</f>
        <v>#REF!</v>
      </c>
      <c r="F886" s="89" t="e">
        <f>#REF!</f>
        <v>#REF!</v>
      </c>
      <c r="G886" s="89" t="s">
        <v>542</v>
      </c>
      <c r="I886" s="90" t="s">
        <v>11</v>
      </c>
      <c r="J886" s="88" t="s">
        <v>599</v>
      </c>
    </row>
    <row r="887" spans="2:10" s="88" customFormat="1" x14ac:dyDescent="0.2">
      <c r="B887" s="88">
        <v>8</v>
      </c>
      <c r="C887" s="88" t="s">
        <v>88</v>
      </c>
      <c r="D887" s="88" t="e">
        <f>#REF!</f>
        <v>#REF!</v>
      </c>
      <c r="E887" s="125" t="e">
        <f>#REF!</f>
        <v>#REF!</v>
      </c>
      <c r="F887" s="89" t="e">
        <f>F886</f>
        <v>#REF!</v>
      </c>
      <c r="G887" s="89" t="s">
        <v>542</v>
      </c>
      <c r="I887" s="90" t="s">
        <v>11</v>
      </c>
      <c r="J887" s="88" t="s">
        <v>599</v>
      </c>
    </row>
    <row r="888" spans="2:10" s="88" customFormat="1" x14ac:dyDescent="0.2">
      <c r="B888" s="88">
        <v>8</v>
      </c>
      <c r="C888" s="88" t="s">
        <v>88</v>
      </c>
      <c r="D888" s="88" t="e">
        <f>#REF!</f>
        <v>#REF!</v>
      </c>
      <c r="E888" s="125" t="e">
        <f>#REF!</f>
        <v>#REF!</v>
      </c>
      <c r="F888" s="89" t="e">
        <f t="shared" ref="F888:F894" si="17">F887</f>
        <v>#REF!</v>
      </c>
      <c r="G888" s="89" t="s">
        <v>542</v>
      </c>
      <c r="I888" s="90" t="s">
        <v>11</v>
      </c>
      <c r="J888" s="88" t="s">
        <v>599</v>
      </c>
    </row>
    <row r="889" spans="2:10" s="88" customFormat="1" x14ac:dyDescent="0.2">
      <c r="B889" s="88">
        <v>8</v>
      </c>
      <c r="C889" s="88" t="s">
        <v>88</v>
      </c>
      <c r="D889" s="88" t="e">
        <f>#REF!</f>
        <v>#REF!</v>
      </c>
      <c r="E889" s="125" t="e">
        <f>#REF!</f>
        <v>#REF!</v>
      </c>
      <c r="F889" s="89" t="e">
        <f t="shared" si="17"/>
        <v>#REF!</v>
      </c>
      <c r="G889" s="89" t="s">
        <v>542</v>
      </c>
      <c r="I889" s="90" t="s">
        <v>11</v>
      </c>
      <c r="J889" s="88" t="s">
        <v>599</v>
      </c>
    </row>
    <row r="890" spans="2:10" s="88" customFormat="1" x14ac:dyDescent="0.2">
      <c r="B890" s="88">
        <v>8</v>
      </c>
      <c r="C890" s="88" t="s">
        <v>88</v>
      </c>
      <c r="D890" s="88" t="e">
        <f>#REF!</f>
        <v>#REF!</v>
      </c>
      <c r="E890" s="125" t="e">
        <f>#REF!</f>
        <v>#REF!</v>
      </c>
      <c r="F890" s="89" t="e">
        <f t="shared" si="17"/>
        <v>#REF!</v>
      </c>
      <c r="G890" s="89" t="s">
        <v>542</v>
      </c>
      <c r="I890" s="90" t="s">
        <v>11</v>
      </c>
      <c r="J890" s="88" t="s">
        <v>599</v>
      </c>
    </row>
    <row r="891" spans="2:10" s="88" customFormat="1" x14ac:dyDescent="0.2">
      <c r="B891" s="88">
        <v>8</v>
      </c>
      <c r="C891" s="88" t="s">
        <v>88</v>
      </c>
      <c r="D891" s="88" t="e">
        <f>#REF!</f>
        <v>#REF!</v>
      </c>
      <c r="E891" s="125" t="e">
        <f>#REF!</f>
        <v>#REF!</v>
      </c>
      <c r="F891" s="89" t="e">
        <f t="shared" si="17"/>
        <v>#REF!</v>
      </c>
      <c r="G891" s="89" t="s">
        <v>542</v>
      </c>
      <c r="I891" s="90" t="s">
        <v>11</v>
      </c>
      <c r="J891" s="88" t="s">
        <v>599</v>
      </c>
    </row>
    <row r="892" spans="2:10" s="88" customFormat="1" x14ac:dyDescent="0.2">
      <c r="B892" s="88">
        <v>8</v>
      </c>
      <c r="C892" s="88" t="s">
        <v>88</v>
      </c>
      <c r="D892" s="88" t="e">
        <f>#REF!</f>
        <v>#REF!</v>
      </c>
      <c r="E892" s="125" t="e">
        <f>#REF!</f>
        <v>#REF!</v>
      </c>
      <c r="F892" s="89" t="e">
        <f t="shared" si="17"/>
        <v>#REF!</v>
      </c>
      <c r="G892" s="89" t="s">
        <v>542</v>
      </c>
      <c r="I892" s="90" t="s">
        <v>11</v>
      </c>
      <c r="J892" s="88" t="s">
        <v>599</v>
      </c>
    </row>
    <row r="893" spans="2:10" s="88" customFormat="1" x14ac:dyDescent="0.2">
      <c r="B893" s="88">
        <v>8</v>
      </c>
      <c r="C893" s="88" t="s">
        <v>88</v>
      </c>
      <c r="D893" s="88" t="e">
        <f>#REF!</f>
        <v>#REF!</v>
      </c>
      <c r="E893" s="125" t="e">
        <f>#REF!</f>
        <v>#REF!</v>
      </c>
      <c r="F893" s="89" t="e">
        <f t="shared" si="17"/>
        <v>#REF!</v>
      </c>
      <c r="G893" s="89" t="s">
        <v>542</v>
      </c>
      <c r="I893" s="90" t="s">
        <v>11</v>
      </c>
      <c r="J893" s="88" t="s">
        <v>599</v>
      </c>
    </row>
    <row r="894" spans="2:10" s="88" customFormat="1" x14ac:dyDescent="0.2">
      <c r="B894" s="88">
        <v>8</v>
      </c>
      <c r="C894" s="88" t="s">
        <v>88</v>
      </c>
      <c r="D894" s="88" t="e">
        <f>#REF!</f>
        <v>#REF!</v>
      </c>
      <c r="E894" s="125" t="e">
        <f>#REF!</f>
        <v>#REF!</v>
      </c>
      <c r="F894" s="89" t="e">
        <f t="shared" si="17"/>
        <v>#REF!</v>
      </c>
      <c r="G894" s="89" t="s">
        <v>542</v>
      </c>
      <c r="I894" s="90" t="s">
        <v>10</v>
      </c>
    </row>
    <row r="895" spans="2:10" s="88" customFormat="1" x14ac:dyDescent="0.2">
      <c r="B895" s="88">
        <v>8</v>
      </c>
      <c r="C895" s="88" t="s">
        <v>88</v>
      </c>
      <c r="D895" s="88" t="e">
        <f>#REF!</f>
        <v>#REF!</v>
      </c>
      <c r="E895" s="125" t="e">
        <f>#REF!</f>
        <v>#REF!</v>
      </c>
      <c r="F895" s="89" t="e">
        <f>F894</f>
        <v>#REF!</v>
      </c>
      <c r="G895" s="89" t="s">
        <v>542</v>
      </c>
      <c r="I895" s="90" t="s">
        <v>10</v>
      </c>
    </row>
    <row r="896" spans="2:10" s="88" customFormat="1" x14ac:dyDescent="0.2">
      <c r="B896" s="88">
        <v>8</v>
      </c>
      <c r="C896" s="88" t="s">
        <v>88</v>
      </c>
      <c r="D896" s="88" t="e">
        <f>#REF!</f>
        <v>#REF!</v>
      </c>
      <c r="E896" s="125" t="e">
        <f>#REF!</f>
        <v>#REF!</v>
      </c>
      <c r="F896" s="89" t="e">
        <f>#REF!</f>
        <v>#REF!</v>
      </c>
      <c r="G896" s="89" t="s">
        <v>542</v>
      </c>
      <c r="I896" s="90" t="s">
        <v>11</v>
      </c>
      <c r="J896" s="88" t="s">
        <v>599</v>
      </c>
    </row>
    <row r="897" spans="2:10" s="88" customFormat="1" x14ac:dyDescent="0.2">
      <c r="B897" s="88">
        <v>8</v>
      </c>
      <c r="C897" s="88" t="s">
        <v>88</v>
      </c>
      <c r="D897" s="88" t="e">
        <f>#REF!</f>
        <v>#REF!</v>
      </c>
      <c r="E897" s="125" t="e">
        <f>#REF!</f>
        <v>#REF!</v>
      </c>
      <c r="F897" s="89" t="e">
        <f>F896</f>
        <v>#REF!</v>
      </c>
      <c r="G897" s="89" t="s">
        <v>542</v>
      </c>
      <c r="I897" s="90" t="s">
        <v>11</v>
      </c>
      <c r="J897" s="88" t="s">
        <v>599</v>
      </c>
    </row>
    <row r="898" spans="2:10" s="88" customFormat="1" x14ac:dyDescent="0.2">
      <c r="B898" s="88">
        <v>8</v>
      </c>
      <c r="C898" s="88" t="s">
        <v>88</v>
      </c>
      <c r="D898" s="88" t="e">
        <f>#REF!</f>
        <v>#REF!</v>
      </c>
      <c r="E898" s="125" t="e">
        <f>#REF!</f>
        <v>#REF!</v>
      </c>
      <c r="F898" s="89" t="e">
        <f>F897</f>
        <v>#REF!</v>
      </c>
      <c r="G898" s="89" t="s">
        <v>542</v>
      </c>
      <c r="I898" s="90" t="s">
        <v>11</v>
      </c>
      <c r="J898" s="88" t="s">
        <v>599</v>
      </c>
    </row>
    <row r="899" spans="2:10" s="88" customFormat="1" x14ac:dyDescent="0.2">
      <c r="B899" s="88">
        <v>8</v>
      </c>
      <c r="C899" s="88" t="s">
        <v>88</v>
      </c>
      <c r="D899" s="88" t="e">
        <f>#REF!</f>
        <v>#REF!</v>
      </c>
      <c r="E899" s="125" t="e">
        <f>#REF!</f>
        <v>#REF!</v>
      </c>
      <c r="F899" s="89" t="e">
        <f t="shared" ref="F899:F905" si="18">F898</f>
        <v>#REF!</v>
      </c>
      <c r="G899" s="89" t="s">
        <v>542</v>
      </c>
      <c r="I899" s="90" t="s">
        <v>11</v>
      </c>
      <c r="J899" s="88" t="s">
        <v>599</v>
      </c>
    </row>
    <row r="900" spans="2:10" s="88" customFormat="1" x14ac:dyDescent="0.2">
      <c r="B900" s="88">
        <v>8</v>
      </c>
      <c r="C900" s="88" t="s">
        <v>88</v>
      </c>
      <c r="D900" s="88" t="e">
        <f>#REF!</f>
        <v>#REF!</v>
      </c>
      <c r="E900" s="125" t="e">
        <f>#REF!</f>
        <v>#REF!</v>
      </c>
      <c r="F900" s="89" t="e">
        <f t="shared" si="18"/>
        <v>#REF!</v>
      </c>
      <c r="G900" s="89" t="s">
        <v>542</v>
      </c>
      <c r="I900" s="90" t="s">
        <v>11</v>
      </c>
      <c r="J900" s="88" t="s">
        <v>599</v>
      </c>
    </row>
    <row r="901" spans="2:10" s="88" customFormat="1" x14ac:dyDescent="0.2">
      <c r="B901" s="88">
        <v>8</v>
      </c>
      <c r="C901" s="88" t="s">
        <v>88</v>
      </c>
      <c r="D901" s="88" t="e">
        <f>#REF!</f>
        <v>#REF!</v>
      </c>
      <c r="E901" s="125" t="e">
        <f>#REF!</f>
        <v>#REF!</v>
      </c>
      <c r="F901" s="89" t="e">
        <f t="shared" si="18"/>
        <v>#REF!</v>
      </c>
      <c r="G901" s="89" t="s">
        <v>542</v>
      </c>
      <c r="I901" s="90" t="s">
        <v>11</v>
      </c>
      <c r="J901" s="88" t="s">
        <v>599</v>
      </c>
    </row>
    <row r="902" spans="2:10" s="88" customFormat="1" x14ac:dyDescent="0.2">
      <c r="B902" s="88">
        <v>8</v>
      </c>
      <c r="C902" s="88" t="s">
        <v>88</v>
      </c>
      <c r="D902" s="88" t="e">
        <f>#REF!</f>
        <v>#REF!</v>
      </c>
      <c r="E902" s="125" t="e">
        <f>#REF!</f>
        <v>#REF!</v>
      </c>
      <c r="F902" s="89" t="e">
        <f t="shared" si="18"/>
        <v>#REF!</v>
      </c>
      <c r="G902" s="89" t="s">
        <v>542</v>
      </c>
      <c r="I902" s="90" t="s">
        <v>11</v>
      </c>
      <c r="J902" s="88" t="s">
        <v>599</v>
      </c>
    </row>
    <row r="903" spans="2:10" s="88" customFormat="1" x14ac:dyDescent="0.2">
      <c r="B903" s="88">
        <v>8</v>
      </c>
      <c r="C903" s="88" t="s">
        <v>88</v>
      </c>
      <c r="D903" s="88" t="e">
        <f>#REF!</f>
        <v>#REF!</v>
      </c>
      <c r="E903" s="125" t="e">
        <f>#REF!</f>
        <v>#REF!</v>
      </c>
      <c r="F903" s="89" t="e">
        <f t="shared" si="18"/>
        <v>#REF!</v>
      </c>
      <c r="G903" s="89" t="s">
        <v>542</v>
      </c>
      <c r="I903" s="90" t="s">
        <v>11</v>
      </c>
      <c r="J903" s="88" t="s">
        <v>599</v>
      </c>
    </row>
    <row r="904" spans="2:10" s="88" customFormat="1" x14ac:dyDescent="0.2">
      <c r="B904" s="88">
        <v>8</v>
      </c>
      <c r="C904" s="88" t="s">
        <v>88</v>
      </c>
      <c r="D904" s="88" t="e">
        <f>#REF!</f>
        <v>#REF!</v>
      </c>
      <c r="E904" s="125" t="e">
        <f>#REF!</f>
        <v>#REF!</v>
      </c>
      <c r="F904" s="89" t="e">
        <f t="shared" si="18"/>
        <v>#REF!</v>
      </c>
      <c r="G904" s="89" t="s">
        <v>542</v>
      </c>
      <c r="I904" s="90" t="s">
        <v>10</v>
      </c>
    </row>
    <row r="905" spans="2:10" s="88" customFormat="1" x14ac:dyDescent="0.2">
      <c r="B905" s="88">
        <v>8</v>
      </c>
      <c r="C905" s="88" t="s">
        <v>88</v>
      </c>
      <c r="D905" s="88" t="e">
        <f>#REF!</f>
        <v>#REF!</v>
      </c>
      <c r="E905" s="125" t="e">
        <f>#REF!</f>
        <v>#REF!</v>
      </c>
      <c r="F905" s="89" t="e">
        <f t="shared" si="18"/>
        <v>#REF!</v>
      </c>
      <c r="G905" s="89" t="s">
        <v>542</v>
      </c>
      <c r="I905" s="90" t="s">
        <v>10</v>
      </c>
    </row>
    <row r="906" spans="2:10" s="88" customFormat="1" x14ac:dyDescent="0.2">
      <c r="B906" s="88">
        <v>8</v>
      </c>
      <c r="C906" s="88" t="s">
        <v>88</v>
      </c>
      <c r="D906" s="88" t="e">
        <f>#REF!</f>
        <v>#REF!</v>
      </c>
      <c r="E906" s="125" t="e">
        <f>#REF!</f>
        <v>#REF!</v>
      </c>
      <c r="F906" s="89" t="e">
        <f>#REF!</f>
        <v>#REF!</v>
      </c>
      <c r="G906" s="89"/>
      <c r="I906" s="98" t="s">
        <v>10</v>
      </c>
    </row>
    <row r="907" spans="2:10" s="88" customFormat="1" x14ac:dyDescent="0.2">
      <c r="B907" s="88">
        <v>8</v>
      </c>
      <c r="C907" s="88" t="s">
        <v>88</v>
      </c>
      <c r="D907" s="88" t="e">
        <f>#REF!</f>
        <v>#REF!</v>
      </c>
      <c r="E907" s="125" t="e">
        <f>#REF!</f>
        <v>#REF!</v>
      </c>
      <c r="F907" s="89" t="e">
        <f>F906</f>
        <v>#REF!</v>
      </c>
      <c r="G907" s="89"/>
      <c r="I907" s="98" t="s">
        <v>10</v>
      </c>
    </row>
    <row r="908" spans="2:10" s="88" customFormat="1" x14ac:dyDescent="0.2">
      <c r="B908" s="88">
        <v>8</v>
      </c>
      <c r="C908" s="88" t="s">
        <v>88</v>
      </c>
      <c r="D908" s="88" t="e">
        <f>#REF!</f>
        <v>#REF!</v>
      </c>
      <c r="E908" s="125" t="e">
        <f>#REF!</f>
        <v>#REF!</v>
      </c>
      <c r="F908" s="89" t="e">
        <f t="shared" ref="F908:F915" si="19">F907</f>
        <v>#REF!</v>
      </c>
      <c r="G908" s="89"/>
      <c r="I908" s="98" t="s">
        <v>10</v>
      </c>
    </row>
    <row r="909" spans="2:10" s="88" customFormat="1" x14ac:dyDescent="0.2">
      <c r="B909" s="88">
        <v>8</v>
      </c>
      <c r="C909" s="88" t="s">
        <v>88</v>
      </c>
      <c r="D909" s="88" t="e">
        <f>#REF!</f>
        <v>#REF!</v>
      </c>
      <c r="E909" s="125" t="e">
        <f>#REF!</f>
        <v>#REF!</v>
      </c>
      <c r="F909" s="89" t="e">
        <f t="shared" si="19"/>
        <v>#REF!</v>
      </c>
      <c r="G909" s="89"/>
      <c r="I909" s="98" t="s">
        <v>10</v>
      </c>
    </row>
    <row r="910" spans="2:10" s="88" customFormat="1" x14ac:dyDescent="0.2">
      <c r="B910" s="88">
        <v>8</v>
      </c>
      <c r="C910" s="88" t="s">
        <v>88</v>
      </c>
      <c r="D910" s="88" t="e">
        <f>#REF!</f>
        <v>#REF!</v>
      </c>
      <c r="E910" s="125" t="e">
        <f>#REF!</f>
        <v>#REF!</v>
      </c>
      <c r="F910" s="89" t="e">
        <f t="shared" si="19"/>
        <v>#REF!</v>
      </c>
      <c r="G910" s="89"/>
      <c r="I910" s="98" t="s">
        <v>10</v>
      </c>
    </row>
    <row r="911" spans="2:10" s="88" customFormat="1" x14ac:dyDescent="0.2">
      <c r="B911" s="88">
        <v>8</v>
      </c>
      <c r="C911" s="88" t="s">
        <v>88</v>
      </c>
      <c r="D911" s="88" t="e">
        <f>#REF!</f>
        <v>#REF!</v>
      </c>
      <c r="E911" s="125" t="e">
        <f>#REF!</f>
        <v>#REF!</v>
      </c>
      <c r="F911" s="89" t="e">
        <f t="shared" si="19"/>
        <v>#REF!</v>
      </c>
      <c r="G911" s="89"/>
      <c r="I911" s="98" t="s">
        <v>10</v>
      </c>
    </row>
    <row r="912" spans="2:10" s="88" customFormat="1" x14ac:dyDescent="0.2">
      <c r="B912" s="88">
        <v>8</v>
      </c>
      <c r="C912" s="88" t="s">
        <v>88</v>
      </c>
      <c r="D912" s="88" t="e">
        <f>#REF!</f>
        <v>#REF!</v>
      </c>
      <c r="E912" s="125" t="e">
        <f>#REF!</f>
        <v>#REF!</v>
      </c>
      <c r="F912" s="89" t="e">
        <f t="shared" si="19"/>
        <v>#REF!</v>
      </c>
      <c r="G912" s="89"/>
      <c r="I912" s="98" t="s">
        <v>10</v>
      </c>
    </row>
    <row r="913" spans="2:10" s="88" customFormat="1" x14ac:dyDescent="0.2">
      <c r="B913" s="88">
        <v>8</v>
      </c>
      <c r="C913" s="88" t="s">
        <v>88</v>
      </c>
      <c r="D913" s="88" t="e">
        <f>#REF!</f>
        <v>#REF!</v>
      </c>
      <c r="E913" s="125" t="e">
        <f>#REF!</f>
        <v>#REF!</v>
      </c>
      <c r="F913" s="89" t="e">
        <f t="shared" si="19"/>
        <v>#REF!</v>
      </c>
      <c r="G913" s="89"/>
      <c r="I913" s="98" t="s">
        <v>10</v>
      </c>
    </row>
    <row r="914" spans="2:10" s="88" customFormat="1" x14ac:dyDescent="0.2">
      <c r="B914" s="88">
        <v>8</v>
      </c>
      <c r="C914" s="88" t="s">
        <v>88</v>
      </c>
      <c r="D914" s="88" t="e">
        <f>#REF!</f>
        <v>#REF!</v>
      </c>
      <c r="E914" s="125" t="e">
        <f>#REF!</f>
        <v>#REF!</v>
      </c>
      <c r="F914" s="89" t="e">
        <f t="shared" si="19"/>
        <v>#REF!</v>
      </c>
      <c r="G914" s="89"/>
      <c r="I914" s="98" t="s">
        <v>10</v>
      </c>
    </row>
    <row r="915" spans="2:10" s="88" customFormat="1" x14ac:dyDescent="0.2">
      <c r="B915" s="88">
        <v>8</v>
      </c>
      <c r="C915" s="88" t="s">
        <v>88</v>
      </c>
      <c r="D915" s="88" t="e">
        <f>#REF!</f>
        <v>#REF!</v>
      </c>
      <c r="E915" s="125" t="e">
        <f>#REF!</f>
        <v>#REF!</v>
      </c>
      <c r="F915" s="89" t="e">
        <f t="shared" si="19"/>
        <v>#REF!</v>
      </c>
      <c r="G915" s="89"/>
      <c r="I915" s="98" t="s">
        <v>10</v>
      </c>
    </row>
    <row r="916" spans="2:10" s="88" customFormat="1" x14ac:dyDescent="0.2">
      <c r="B916" s="88">
        <v>8</v>
      </c>
      <c r="C916" s="88" t="s">
        <v>88</v>
      </c>
      <c r="D916" s="88" t="s">
        <v>735</v>
      </c>
      <c r="E916" s="126" t="e">
        <f>#REF!</f>
        <v>#REF!</v>
      </c>
      <c r="F916" s="89" t="e">
        <f>#REF!</f>
        <v>#REF!</v>
      </c>
      <c r="G916" s="89"/>
      <c r="I916" s="96" t="s">
        <v>544</v>
      </c>
    </row>
    <row r="917" spans="2:10" s="88" customFormat="1" x14ac:dyDescent="0.2">
      <c r="B917" s="88">
        <v>8</v>
      </c>
      <c r="C917" s="88" t="s">
        <v>88</v>
      </c>
      <c r="D917" s="88" t="s">
        <v>736</v>
      </c>
      <c r="E917" s="126" t="e">
        <f>#REF!</f>
        <v>#REF!</v>
      </c>
      <c r="F917" s="89" t="e">
        <f>#REF!</f>
        <v>#REF!</v>
      </c>
      <c r="G917" s="89"/>
      <c r="I917" s="98" t="s">
        <v>10</v>
      </c>
    </row>
    <row r="918" spans="2:10" s="88" customFormat="1" x14ac:dyDescent="0.2">
      <c r="B918" s="88">
        <v>8</v>
      </c>
      <c r="C918" s="88" t="s">
        <v>161</v>
      </c>
      <c r="D918" s="88">
        <v>1</v>
      </c>
      <c r="E918" s="126" t="e">
        <f>#REF!</f>
        <v>#REF!</v>
      </c>
      <c r="F918" s="89" t="e">
        <f>#REF!</f>
        <v>#REF!</v>
      </c>
      <c r="G918" s="89" t="s">
        <v>435</v>
      </c>
      <c r="I918" s="98" t="s">
        <v>588</v>
      </c>
      <c r="J918" s="88" t="s">
        <v>734</v>
      </c>
    </row>
    <row r="919" spans="2:10" s="88" customFormat="1" x14ac:dyDescent="0.2">
      <c r="B919" s="88">
        <v>8</v>
      </c>
      <c r="C919" s="88" t="s">
        <v>161</v>
      </c>
      <c r="D919" s="88">
        <v>1</v>
      </c>
      <c r="E919" s="125" t="e">
        <f>#REF!</f>
        <v>#REF!</v>
      </c>
      <c r="F919" s="89" t="e">
        <f>#REF!</f>
        <v>#REF!</v>
      </c>
      <c r="G919" s="89" t="s">
        <v>435</v>
      </c>
      <c r="I919" s="90" t="s">
        <v>11</v>
      </c>
      <c r="J919" s="88" t="s">
        <v>734</v>
      </c>
    </row>
    <row r="920" spans="2:10" s="88" customFormat="1" x14ac:dyDescent="0.2">
      <c r="B920" s="88">
        <v>8</v>
      </c>
      <c r="C920" s="88" t="s">
        <v>161</v>
      </c>
      <c r="D920" s="88">
        <v>1</v>
      </c>
      <c r="E920" s="125" t="e">
        <f>#REF!</f>
        <v>#REF!</v>
      </c>
      <c r="F920" s="89" t="e">
        <f>#REF!</f>
        <v>#REF!</v>
      </c>
      <c r="G920" s="89"/>
      <c r="I920" s="98" t="s">
        <v>10</v>
      </c>
    </row>
    <row r="921" spans="2:10" s="88" customFormat="1" x14ac:dyDescent="0.2">
      <c r="B921" s="88">
        <v>8</v>
      </c>
      <c r="C921" s="88" t="s">
        <v>161</v>
      </c>
      <c r="D921" s="88">
        <v>1</v>
      </c>
      <c r="E921" s="125" t="e">
        <f>#REF!</f>
        <v>#REF!</v>
      </c>
      <c r="F921" s="89" t="e">
        <f>#REF!</f>
        <v>#REF!</v>
      </c>
      <c r="G921" s="89" t="s">
        <v>435</v>
      </c>
      <c r="I921" s="90" t="s">
        <v>11</v>
      </c>
      <c r="J921" s="88" t="s">
        <v>734</v>
      </c>
    </row>
    <row r="922" spans="2:10" s="88" customFormat="1" x14ac:dyDescent="0.2">
      <c r="B922" s="88">
        <v>8</v>
      </c>
      <c r="C922" s="88" t="s">
        <v>161</v>
      </c>
      <c r="D922" s="88">
        <v>1</v>
      </c>
      <c r="E922" s="125" t="e">
        <f>#REF!</f>
        <v>#REF!</v>
      </c>
      <c r="F922" s="89" t="e">
        <f>#REF!</f>
        <v>#REF!</v>
      </c>
      <c r="G922" s="89" t="s">
        <v>435</v>
      </c>
      <c r="I922" s="90" t="s">
        <v>11</v>
      </c>
      <c r="J922" s="88" t="s">
        <v>734</v>
      </c>
    </row>
    <row r="923" spans="2:10" s="88" customFormat="1" x14ac:dyDescent="0.2">
      <c r="B923" s="88">
        <v>8</v>
      </c>
      <c r="C923" s="88" t="s">
        <v>161</v>
      </c>
      <c r="D923" s="88">
        <v>2</v>
      </c>
      <c r="E923" s="125" t="e">
        <f>#REF!</f>
        <v>#REF!</v>
      </c>
      <c r="F923" s="89" t="e">
        <f>#REF!</f>
        <v>#REF!</v>
      </c>
      <c r="G923" s="89" t="s">
        <v>435</v>
      </c>
      <c r="I923" s="98" t="s">
        <v>588</v>
      </c>
      <c r="J923" s="88" t="s">
        <v>734</v>
      </c>
    </row>
    <row r="924" spans="2:10" s="88" customFormat="1" x14ac:dyDescent="0.2">
      <c r="B924" s="88">
        <v>8</v>
      </c>
      <c r="C924" s="88" t="s">
        <v>161</v>
      </c>
      <c r="D924" s="88">
        <v>2</v>
      </c>
      <c r="E924" s="125" t="e">
        <f>#REF!</f>
        <v>#REF!</v>
      </c>
      <c r="F924" s="89" t="e">
        <f>#REF!</f>
        <v>#REF!</v>
      </c>
      <c r="G924" s="89" t="s">
        <v>435</v>
      </c>
      <c r="I924" s="90" t="s">
        <v>11</v>
      </c>
      <c r="J924" s="88" t="s">
        <v>734</v>
      </c>
    </row>
    <row r="925" spans="2:10" s="88" customFormat="1" x14ac:dyDescent="0.2">
      <c r="B925" s="88">
        <v>8</v>
      </c>
      <c r="C925" s="88" t="s">
        <v>161</v>
      </c>
      <c r="D925" s="88">
        <v>2</v>
      </c>
      <c r="E925" s="125" t="e">
        <f>#REF!</f>
        <v>#REF!</v>
      </c>
      <c r="F925" s="89" t="e">
        <f>#REF!</f>
        <v>#REF!</v>
      </c>
      <c r="G925" s="89"/>
      <c r="I925" s="98" t="s">
        <v>10</v>
      </c>
    </row>
    <row r="926" spans="2:10" s="88" customFormat="1" x14ac:dyDescent="0.2">
      <c r="B926" s="88">
        <v>8</v>
      </c>
      <c r="C926" s="88" t="s">
        <v>161</v>
      </c>
      <c r="D926" s="88">
        <v>2</v>
      </c>
      <c r="E926" s="125" t="e">
        <f>#REF!</f>
        <v>#REF!</v>
      </c>
      <c r="F926" s="89" t="e">
        <f>#REF!</f>
        <v>#REF!</v>
      </c>
      <c r="G926" s="89" t="s">
        <v>435</v>
      </c>
      <c r="I926" s="90" t="s">
        <v>11</v>
      </c>
      <c r="J926" s="88" t="s">
        <v>734</v>
      </c>
    </row>
    <row r="927" spans="2:10" s="88" customFormat="1" x14ac:dyDescent="0.2">
      <c r="B927" s="88">
        <v>8</v>
      </c>
      <c r="C927" s="88" t="s">
        <v>161</v>
      </c>
      <c r="D927" s="88">
        <v>2</v>
      </c>
      <c r="E927" s="125" t="e">
        <f>#REF!</f>
        <v>#REF!</v>
      </c>
      <c r="F927" s="89" t="e">
        <f>#REF!</f>
        <v>#REF!</v>
      </c>
      <c r="G927" s="89" t="s">
        <v>435</v>
      </c>
      <c r="I927" s="90" t="s">
        <v>11</v>
      </c>
      <c r="J927" s="88" t="s">
        <v>734</v>
      </c>
    </row>
    <row r="928" spans="2:10" s="88" customFormat="1" x14ac:dyDescent="0.2">
      <c r="B928" s="88">
        <v>8</v>
      </c>
      <c r="C928" s="88" t="s">
        <v>161</v>
      </c>
      <c r="D928" s="88">
        <v>3</v>
      </c>
      <c r="E928" s="125" t="e">
        <f>#REF!</f>
        <v>#REF!</v>
      </c>
      <c r="F928" s="89" t="e">
        <f>#REF!</f>
        <v>#REF!</v>
      </c>
      <c r="G928" s="89" t="s">
        <v>435</v>
      </c>
      <c r="I928" s="90" t="s">
        <v>588</v>
      </c>
      <c r="J928" s="88" t="s">
        <v>734</v>
      </c>
    </row>
    <row r="929" spans="2:10" s="88" customFormat="1" x14ac:dyDescent="0.2">
      <c r="B929" s="88">
        <v>8</v>
      </c>
      <c r="C929" s="88" t="s">
        <v>161</v>
      </c>
      <c r="D929" s="88">
        <v>3</v>
      </c>
      <c r="E929" s="125" t="e">
        <f>#REF!</f>
        <v>#REF!</v>
      </c>
      <c r="F929" s="89" t="e">
        <f>#REF!</f>
        <v>#REF!</v>
      </c>
      <c r="G929" s="89" t="s">
        <v>435</v>
      </c>
      <c r="I929" s="90" t="s">
        <v>11</v>
      </c>
      <c r="J929" s="88" t="s">
        <v>734</v>
      </c>
    </row>
    <row r="930" spans="2:10" s="88" customFormat="1" x14ac:dyDescent="0.2">
      <c r="B930" s="88">
        <v>8</v>
      </c>
      <c r="C930" s="88" t="s">
        <v>161</v>
      </c>
      <c r="D930" s="88">
        <v>3</v>
      </c>
      <c r="E930" s="125" t="e">
        <f>#REF!</f>
        <v>#REF!</v>
      </c>
      <c r="F930" s="89" t="e">
        <f>#REF!</f>
        <v>#REF!</v>
      </c>
      <c r="G930" s="89"/>
      <c r="I930" s="98" t="s">
        <v>10</v>
      </c>
    </row>
    <row r="931" spans="2:10" s="88" customFormat="1" x14ac:dyDescent="0.2">
      <c r="B931" s="88">
        <v>8</v>
      </c>
      <c r="C931" s="88" t="s">
        <v>161</v>
      </c>
      <c r="D931" s="88">
        <v>3</v>
      </c>
      <c r="E931" s="125" t="e">
        <f>#REF!</f>
        <v>#REF!</v>
      </c>
      <c r="F931" s="89" t="e">
        <f>#REF!</f>
        <v>#REF!</v>
      </c>
      <c r="G931" s="89" t="s">
        <v>435</v>
      </c>
      <c r="I931" s="90" t="s">
        <v>11</v>
      </c>
      <c r="J931" s="88" t="s">
        <v>734</v>
      </c>
    </row>
    <row r="932" spans="2:10" s="88" customFormat="1" x14ac:dyDescent="0.2">
      <c r="B932" s="88">
        <v>8</v>
      </c>
      <c r="C932" s="88" t="s">
        <v>161</v>
      </c>
      <c r="D932" s="88">
        <v>3</v>
      </c>
      <c r="E932" s="125" t="e">
        <f>#REF!</f>
        <v>#REF!</v>
      </c>
      <c r="F932" s="89" t="e">
        <f>#REF!</f>
        <v>#REF!</v>
      </c>
      <c r="G932" s="89" t="s">
        <v>435</v>
      </c>
      <c r="I932" s="90" t="s">
        <v>11</v>
      </c>
      <c r="J932" s="88" t="s">
        <v>734</v>
      </c>
    </row>
    <row r="933" spans="2:10" s="88" customFormat="1" x14ac:dyDescent="0.2">
      <c r="B933" s="88">
        <v>8</v>
      </c>
      <c r="C933" s="88" t="s">
        <v>161</v>
      </c>
      <c r="D933" s="88">
        <v>4</v>
      </c>
      <c r="E933" s="125" t="e">
        <f>#REF!</f>
        <v>#REF!</v>
      </c>
      <c r="F933" s="89" t="e">
        <f>#REF!</f>
        <v>#REF!</v>
      </c>
      <c r="G933" s="89" t="s">
        <v>435</v>
      </c>
      <c r="I933" s="90" t="s">
        <v>588</v>
      </c>
      <c r="J933" s="88" t="s">
        <v>734</v>
      </c>
    </row>
    <row r="934" spans="2:10" s="88" customFormat="1" x14ac:dyDescent="0.2">
      <c r="B934" s="88">
        <v>8</v>
      </c>
      <c r="C934" s="88" t="s">
        <v>161</v>
      </c>
      <c r="D934" s="88">
        <v>4</v>
      </c>
      <c r="E934" s="125" t="e">
        <f>#REF!</f>
        <v>#REF!</v>
      </c>
      <c r="F934" s="89" t="e">
        <f>#REF!</f>
        <v>#REF!</v>
      </c>
      <c r="G934" s="89"/>
      <c r="I934" s="98" t="s">
        <v>11</v>
      </c>
      <c r="J934" s="88" t="s">
        <v>734</v>
      </c>
    </row>
    <row r="935" spans="2:10" s="88" customFormat="1" x14ac:dyDescent="0.2">
      <c r="B935" s="88">
        <v>8</v>
      </c>
      <c r="C935" s="88" t="s">
        <v>161</v>
      </c>
      <c r="D935" s="88">
        <v>4</v>
      </c>
      <c r="E935" s="125" t="e">
        <f>#REF!</f>
        <v>#REF!</v>
      </c>
      <c r="F935" s="89" t="e">
        <f>#REF!</f>
        <v>#REF!</v>
      </c>
      <c r="G935" s="89"/>
      <c r="I935" s="98" t="s">
        <v>10</v>
      </c>
    </row>
    <row r="936" spans="2:10" s="88" customFormat="1" x14ac:dyDescent="0.2">
      <c r="B936" s="88">
        <v>8</v>
      </c>
      <c r="C936" s="88" t="s">
        <v>161</v>
      </c>
      <c r="D936" s="88">
        <v>4</v>
      </c>
      <c r="E936" s="125" t="e">
        <f>#REF!</f>
        <v>#REF!</v>
      </c>
      <c r="F936" s="89" t="e">
        <f>#REF!</f>
        <v>#REF!</v>
      </c>
      <c r="G936" s="89" t="s">
        <v>435</v>
      </c>
      <c r="I936" s="90" t="s">
        <v>11</v>
      </c>
      <c r="J936" s="88" t="s">
        <v>734</v>
      </c>
    </row>
    <row r="937" spans="2:10" s="88" customFormat="1" x14ac:dyDescent="0.2">
      <c r="B937" s="88">
        <v>8</v>
      </c>
      <c r="C937" s="88" t="s">
        <v>161</v>
      </c>
      <c r="D937" s="88">
        <v>4</v>
      </c>
      <c r="E937" s="125" t="e">
        <f>#REF!</f>
        <v>#REF!</v>
      </c>
      <c r="F937" s="89" t="e">
        <f>#REF!</f>
        <v>#REF!</v>
      </c>
      <c r="G937" s="89" t="s">
        <v>435</v>
      </c>
      <c r="I937" s="90" t="s">
        <v>11</v>
      </c>
      <c r="J937" s="88" t="s">
        <v>734</v>
      </c>
    </row>
    <row r="938" spans="2:10" s="88" customFormat="1" x14ac:dyDescent="0.2">
      <c r="B938" s="88">
        <v>8</v>
      </c>
      <c r="C938" s="88" t="s">
        <v>161</v>
      </c>
      <c r="D938" s="88">
        <v>5</v>
      </c>
      <c r="E938" s="125" t="e">
        <f>#REF!</f>
        <v>#REF!</v>
      </c>
      <c r="F938" s="89" t="e">
        <f>#REF!</f>
        <v>#REF!</v>
      </c>
      <c r="G938" s="89" t="s">
        <v>435</v>
      </c>
      <c r="I938" s="90" t="s">
        <v>588</v>
      </c>
      <c r="J938" s="88" t="s">
        <v>734</v>
      </c>
    </row>
    <row r="939" spans="2:10" s="88" customFormat="1" x14ac:dyDescent="0.2">
      <c r="B939" s="88">
        <v>8</v>
      </c>
      <c r="C939" s="88" t="s">
        <v>161</v>
      </c>
      <c r="D939" s="88">
        <v>5</v>
      </c>
      <c r="E939" s="125" t="e">
        <f>#REF!</f>
        <v>#REF!</v>
      </c>
      <c r="F939" s="89" t="e">
        <f>#REF!</f>
        <v>#REF!</v>
      </c>
      <c r="G939" s="89" t="s">
        <v>435</v>
      </c>
      <c r="I939" s="98" t="s">
        <v>11</v>
      </c>
      <c r="J939" s="88" t="s">
        <v>734</v>
      </c>
    </row>
    <row r="940" spans="2:10" s="88" customFormat="1" x14ac:dyDescent="0.2">
      <c r="B940" s="88">
        <v>8</v>
      </c>
      <c r="C940" s="88" t="s">
        <v>161</v>
      </c>
      <c r="D940" s="88">
        <v>5</v>
      </c>
      <c r="E940" s="125" t="e">
        <f>#REF!</f>
        <v>#REF!</v>
      </c>
      <c r="F940" s="89" t="e">
        <f>#REF!</f>
        <v>#REF!</v>
      </c>
      <c r="G940" s="89" t="s">
        <v>435</v>
      </c>
      <c r="I940" s="98" t="s">
        <v>10</v>
      </c>
    </row>
    <row r="941" spans="2:10" s="88" customFormat="1" x14ac:dyDescent="0.2">
      <c r="B941" s="88">
        <v>8</v>
      </c>
      <c r="C941" s="88" t="s">
        <v>161</v>
      </c>
      <c r="D941" s="88">
        <v>5</v>
      </c>
      <c r="E941" s="125" t="e">
        <f>#REF!</f>
        <v>#REF!</v>
      </c>
      <c r="F941" s="89" t="e">
        <f>#REF!</f>
        <v>#REF!</v>
      </c>
      <c r="G941" s="89" t="s">
        <v>435</v>
      </c>
      <c r="I941" s="90" t="s">
        <v>11</v>
      </c>
      <c r="J941" s="88" t="s">
        <v>734</v>
      </c>
    </row>
    <row r="942" spans="2:10" s="88" customFormat="1" x14ac:dyDescent="0.2">
      <c r="B942" s="88">
        <v>8</v>
      </c>
      <c r="C942" s="88" t="s">
        <v>161</v>
      </c>
      <c r="D942" s="88">
        <v>5</v>
      </c>
      <c r="E942" s="125" t="e">
        <f>#REF!</f>
        <v>#REF!</v>
      </c>
      <c r="F942" s="89" t="e">
        <f>#REF!</f>
        <v>#REF!</v>
      </c>
      <c r="G942" s="89" t="s">
        <v>435</v>
      </c>
      <c r="I942" s="90" t="s">
        <v>11</v>
      </c>
      <c r="J942" s="88" t="s">
        <v>734</v>
      </c>
    </row>
    <row r="943" spans="2:10" s="88" customFormat="1" x14ac:dyDescent="0.2">
      <c r="B943" s="88">
        <v>8</v>
      </c>
      <c r="C943" s="88" t="s">
        <v>161</v>
      </c>
      <c r="D943" s="88">
        <v>6</v>
      </c>
      <c r="E943" s="125" t="e">
        <f>#REF!</f>
        <v>#REF!</v>
      </c>
      <c r="F943" s="89" t="e">
        <f>#REF!</f>
        <v>#REF!</v>
      </c>
      <c r="G943" s="89" t="s">
        <v>435</v>
      </c>
      <c r="I943" s="90" t="s">
        <v>588</v>
      </c>
      <c r="J943" s="88" t="s">
        <v>734</v>
      </c>
    </row>
    <row r="944" spans="2:10" s="88" customFormat="1" x14ac:dyDescent="0.2">
      <c r="B944" s="88">
        <v>8</v>
      </c>
      <c r="C944" s="88" t="s">
        <v>161</v>
      </c>
      <c r="D944" s="88">
        <v>6</v>
      </c>
      <c r="E944" s="125" t="e">
        <f>#REF!</f>
        <v>#REF!</v>
      </c>
      <c r="F944" s="89" t="e">
        <f>#REF!</f>
        <v>#REF!</v>
      </c>
      <c r="G944" s="89" t="s">
        <v>435</v>
      </c>
      <c r="I944" s="98" t="s">
        <v>11</v>
      </c>
      <c r="J944" s="88" t="s">
        <v>734</v>
      </c>
    </row>
    <row r="945" spans="2:10" s="88" customFormat="1" x14ac:dyDescent="0.2">
      <c r="B945" s="88">
        <v>8</v>
      </c>
      <c r="C945" s="88" t="s">
        <v>161</v>
      </c>
      <c r="D945" s="88">
        <v>6</v>
      </c>
      <c r="E945" s="125" t="e">
        <f>#REF!</f>
        <v>#REF!</v>
      </c>
      <c r="F945" s="89" t="e">
        <f>#REF!</f>
        <v>#REF!</v>
      </c>
      <c r="G945" s="89" t="s">
        <v>435</v>
      </c>
      <c r="I945" s="98" t="s">
        <v>10</v>
      </c>
    </row>
    <row r="946" spans="2:10" s="88" customFormat="1" x14ac:dyDescent="0.2">
      <c r="B946" s="88">
        <v>8</v>
      </c>
      <c r="C946" s="88" t="s">
        <v>161</v>
      </c>
      <c r="D946" s="88">
        <v>6</v>
      </c>
      <c r="E946" s="125" t="e">
        <f>#REF!</f>
        <v>#REF!</v>
      </c>
      <c r="F946" s="89" t="e">
        <f>#REF!</f>
        <v>#REF!</v>
      </c>
      <c r="G946" s="89" t="s">
        <v>435</v>
      </c>
      <c r="I946" s="90" t="s">
        <v>11</v>
      </c>
      <c r="J946" s="88" t="s">
        <v>734</v>
      </c>
    </row>
    <row r="947" spans="2:10" s="88" customFormat="1" x14ac:dyDescent="0.2">
      <c r="B947" s="88">
        <v>8</v>
      </c>
      <c r="C947" s="88" t="s">
        <v>161</v>
      </c>
      <c r="D947" s="88">
        <v>6</v>
      </c>
      <c r="E947" s="125" t="e">
        <f>#REF!</f>
        <v>#REF!</v>
      </c>
      <c r="F947" s="89" t="e">
        <f>#REF!</f>
        <v>#REF!</v>
      </c>
      <c r="G947" s="89" t="s">
        <v>435</v>
      </c>
      <c r="I947" s="90" t="s">
        <v>11</v>
      </c>
      <c r="J947" s="88" t="s">
        <v>734</v>
      </c>
    </row>
    <row r="948" spans="2:10" s="88" customFormat="1" x14ac:dyDescent="0.2">
      <c r="B948" s="88">
        <v>8</v>
      </c>
      <c r="C948" s="88" t="s">
        <v>161</v>
      </c>
      <c r="D948" s="88">
        <v>7</v>
      </c>
      <c r="E948" s="125" t="e">
        <f>#REF!</f>
        <v>#REF!</v>
      </c>
      <c r="F948" s="89" t="e">
        <f>#REF!</f>
        <v>#REF!</v>
      </c>
      <c r="G948" s="89" t="s">
        <v>435</v>
      </c>
      <c r="I948" s="90" t="s">
        <v>588</v>
      </c>
      <c r="J948" s="88" t="s">
        <v>734</v>
      </c>
    </row>
    <row r="949" spans="2:10" s="88" customFormat="1" x14ac:dyDescent="0.2">
      <c r="B949" s="88">
        <v>8</v>
      </c>
      <c r="C949" s="88" t="s">
        <v>161</v>
      </c>
      <c r="D949" s="88">
        <v>7</v>
      </c>
      <c r="E949" s="125" t="e">
        <f>#REF!</f>
        <v>#REF!</v>
      </c>
      <c r="F949" s="89" t="e">
        <f>#REF!</f>
        <v>#REF!</v>
      </c>
      <c r="G949" s="89" t="s">
        <v>435</v>
      </c>
      <c r="I949" s="98" t="s">
        <v>11</v>
      </c>
      <c r="J949" s="88" t="s">
        <v>734</v>
      </c>
    </row>
    <row r="950" spans="2:10" s="88" customFormat="1" x14ac:dyDescent="0.2">
      <c r="B950" s="88">
        <v>8</v>
      </c>
      <c r="C950" s="88" t="s">
        <v>161</v>
      </c>
      <c r="D950" s="88">
        <v>7</v>
      </c>
      <c r="E950" s="125" t="e">
        <f>#REF!</f>
        <v>#REF!</v>
      </c>
      <c r="F950" s="89" t="e">
        <f>#REF!</f>
        <v>#REF!</v>
      </c>
      <c r="G950" s="89" t="s">
        <v>435</v>
      </c>
      <c r="I950" s="98" t="s">
        <v>10</v>
      </c>
    </row>
    <row r="951" spans="2:10" s="88" customFormat="1" x14ac:dyDescent="0.2">
      <c r="B951" s="88">
        <v>8</v>
      </c>
      <c r="C951" s="88" t="s">
        <v>161</v>
      </c>
      <c r="D951" s="88">
        <v>7</v>
      </c>
      <c r="E951" s="125" t="e">
        <f>#REF!</f>
        <v>#REF!</v>
      </c>
      <c r="F951" s="89" t="e">
        <f>#REF!</f>
        <v>#REF!</v>
      </c>
      <c r="G951" s="89" t="s">
        <v>435</v>
      </c>
      <c r="I951" s="90" t="s">
        <v>11</v>
      </c>
      <c r="J951" s="88" t="s">
        <v>734</v>
      </c>
    </row>
    <row r="952" spans="2:10" s="88" customFormat="1" x14ac:dyDescent="0.2">
      <c r="B952" s="88">
        <v>8</v>
      </c>
      <c r="C952" s="88" t="s">
        <v>161</v>
      </c>
      <c r="D952" s="88">
        <v>7</v>
      </c>
      <c r="E952" s="125" t="e">
        <f>#REF!</f>
        <v>#REF!</v>
      </c>
      <c r="F952" s="89" t="e">
        <f>#REF!</f>
        <v>#REF!</v>
      </c>
      <c r="G952" s="89" t="s">
        <v>435</v>
      </c>
      <c r="I952" s="90" t="s">
        <v>11</v>
      </c>
      <c r="J952" s="88" t="s">
        <v>734</v>
      </c>
    </row>
    <row r="953" spans="2:10" s="88" customFormat="1" x14ac:dyDescent="0.2">
      <c r="B953" s="88">
        <v>8</v>
      </c>
      <c r="C953" s="88" t="s">
        <v>161</v>
      </c>
      <c r="D953" s="88">
        <v>8</v>
      </c>
      <c r="E953" s="125" t="e">
        <f>#REF!</f>
        <v>#REF!</v>
      </c>
      <c r="F953" s="89" t="e">
        <f>#REF!</f>
        <v>#REF!</v>
      </c>
      <c r="G953" s="89" t="s">
        <v>435</v>
      </c>
      <c r="I953" s="90" t="s">
        <v>588</v>
      </c>
      <c r="J953" s="88" t="s">
        <v>734</v>
      </c>
    </row>
    <row r="954" spans="2:10" s="88" customFormat="1" x14ac:dyDescent="0.2">
      <c r="B954" s="88">
        <v>8</v>
      </c>
      <c r="C954" s="88" t="s">
        <v>161</v>
      </c>
      <c r="D954" s="88">
        <v>8</v>
      </c>
      <c r="E954" s="125" t="e">
        <f>#REF!</f>
        <v>#REF!</v>
      </c>
      <c r="F954" s="89" t="e">
        <f>#REF!</f>
        <v>#REF!</v>
      </c>
      <c r="G954" s="89" t="s">
        <v>435</v>
      </c>
      <c r="I954" s="98" t="s">
        <v>11</v>
      </c>
      <c r="J954" s="88" t="s">
        <v>734</v>
      </c>
    </row>
    <row r="955" spans="2:10" s="88" customFormat="1" x14ac:dyDescent="0.2">
      <c r="B955" s="88">
        <v>8</v>
      </c>
      <c r="C955" s="88" t="s">
        <v>161</v>
      </c>
      <c r="D955" s="88">
        <v>8</v>
      </c>
      <c r="E955" s="125" t="e">
        <f>#REF!</f>
        <v>#REF!</v>
      </c>
      <c r="F955" s="89" t="e">
        <f>#REF!</f>
        <v>#REF!</v>
      </c>
      <c r="G955" s="89" t="s">
        <v>435</v>
      </c>
      <c r="I955" s="98" t="s">
        <v>10</v>
      </c>
    </row>
    <row r="956" spans="2:10" s="88" customFormat="1" x14ac:dyDescent="0.2">
      <c r="B956" s="88">
        <v>8</v>
      </c>
      <c r="C956" s="88" t="s">
        <v>161</v>
      </c>
      <c r="D956" s="88">
        <v>8</v>
      </c>
      <c r="E956" s="125" t="e">
        <f>#REF!</f>
        <v>#REF!</v>
      </c>
      <c r="F956" s="89" t="e">
        <f>#REF!</f>
        <v>#REF!</v>
      </c>
      <c r="G956" s="89" t="s">
        <v>435</v>
      </c>
      <c r="I956" s="90" t="s">
        <v>11</v>
      </c>
      <c r="J956" s="88" t="s">
        <v>734</v>
      </c>
    </row>
    <row r="957" spans="2:10" s="88" customFormat="1" x14ac:dyDescent="0.2">
      <c r="B957" s="88">
        <v>8</v>
      </c>
      <c r="C957" s="88" t="s">
        <v>161</v>
      </c>
      <c r="D957" s="88">
        <v>8</v>
      </c>
      <c r="E957" s="125" t="e">
        <f>#REF!</f>
        <v>#REF!</v>
      </c>
      <c r="F957" s="89" t="e">
        <f>#REF!</f>
        <v>#REF!</v>
      </c>
      <c r="G957" s="89" t="s">
        <v>435</v>
      </c>
      <c r="I957" s="90" t="s">
        <v>11</v>
      </c>
      <c r="J957" s="88" t="s">
        <v>734</v>
      </c>
    </row>
    <row r="958" spans="2:10" s="88" customFormat="1" x14ac:dyDescent="0.2">
      <c r="B958" s="88">
        <v>8</v>
      </c>
      <c r="C958" s="88" t="s">
        <v>161</v>
      </c>
      <c r="D958" s="88">
        <v>9</v>
      </c>
      <c r="E958" s="125" t="e">
        <f>#REF!</f>
        <v>#REF!</v>
      </c>
      <c r="F958" s="89" t="e">
        <f>#REF!</f>
        <v>#REF!</v>
      </c>
      <c r="G958" s="89" t="s">
        <v>435</v>
      </c>
      <c r="I958" s="90" t="s">
        <v>588</v>
      </c>
      <c r="J958" s="88" t="s">
        <v>734</v>
      </c>
    </row>
    <row r="959" spans="2:10" s="88" customFormat="1" x14ac:dyDescent="0.2">
      <c r="B959" s="88">
        <v>8</v>
      </c>
      <c r="C959" s="88" t="s">
        <v>161</v>
      </c>
      <c r="D959" s="88">
        <v>9</v>
      </c>
      <c r="E959" s="125" t="e">
        <f>#REF!</f>
        <v>#REF!</v>
      </c>
      <c r="F959" s="89" t="e">
        <f>#REF!</f>
        <v>#REF!</v>
      </c>
      <c r="G959" s="89" t="s">
        <v>435</v>
      </c>
      <c r="I959" s="98" t="s">
        <v>11</v>
      </c>
      <c r="J959" s="88" t="s">
        <v>734</v>
      </c>
    </row>
    <row r="960" spans="2:10" s="88" customFormat="1" x14ac:dyDescent="0.2">
      <c r="B960" s="88">
        <v>8</v>
      </c>
      <c r="C960" s="88" t="s">
        <v>161</v>
      </c>
      <c r="D960" s="88">
        <v>9</v>
      </c>
      <c r="E960" s="125" t="e">
        <f>#REF!</f>
        <v>#REF!</v>
      </c>
      <c r="F960" s="89" t="e">
        <f>#REF!</f>
        <v>#REF!</v>
      </c>
      <c r="G960" s="89" t="s">
        <v>435</v>
      </c>
      <c r="I960" s="98" t="s">
        <v>10</v>
      </c>
    </row>
    <row r="961" spans="1:10" s="88" customFormat="1" x14ac:dyDescent="0.2">
      <c r="B961" s="88">
        <v>8</v>
      </c>
      <c r="C961" s="88" t="s">
        <v>161</v>
      </c>
      <c r="D961" s="88">
        <v>9</v>
      </c>
      <c r="E961" s="125" t="e">
        <f>#REF!</f>
        <v>#REF!</v>
      </c>
      <c r="F961" s="89" t="e">
        <f>#REF!</f>
        <v>#REF!</v>
      </c>
      <c r="G961" s="89" t="s">
        <v>435</v>
      </c>
      <c r="I961" s="90" t="s">
        <v>11</v>
      </c>
      <c r="J961" s="88" t="s">
        <v>734</v>
      </c>
    </row>
    <row r="962" spans="1:10" s="88" customFormat="1" x14ac:dyDescent="0.2">
      <c r="B962" s="88">
        <v>8</v>
      </c>
      <c r="C962" s="88" t="s">
        <v>161</v>
      </c>
      <c r="D962" s="88">
        <v>9</v>
      </c>
      <c r="E962" s="125" t="e">
        <f>#REF!</f>
        <v>#REF!</v>
      </c>
      <c r="F962" s="89" t="e">
        <f>#REF!</f>
        <v>#REF!</v>
      </c>
      <c r="G962" s="89" t="s">
        <v>435</v>
      </c>
      <c r="I962" s="90" t="s">
        <v>11</v>
      </c>
      <c r="J962" s="88" t="s">
        <v>734</v>
      </c>
    </row>
    <row r="963" spans="1:10" s="88" customFormat="1" x14ac:dyDescent="0.2">
      <c r="B963" s="88">
        <v>8</v>
      </c>
      <c r="C963" s="88" t="s">
        <v>161</v>
      </c>
      <c r="D963" s="88">
        <v>10</v>
      </c>
      <c r="E963" s="125" t="e">
        <f>#REF!</f>
        <v>#REF!</v>
      </c>
      <c r="F963" s="89" t="e">
        <f>#REF!</f>
        <v>#REF!</v>
      </c>
      <c r="G963" s="89" t="s">
        <v>435</v>
      </c>
      <c r="I963" s="90" t="s">
        <v>588</v>
      </c>
      <c r="J963" s="88" t="s">
        <v>734</v>
      </c>
    </row>
    <row r="964" spans="1:10" s="88" customFormat="1" x14ac:dyDescent="0.2">
      <c r="B964" s="88">
        <v>8</v>
      </c>
      <c r="C964" s="88" t="s">
        <v>161</v>
      </c>
      <c r="D964" s="88">
        <v>10</v>
      </c>
      <c r="E964" s="125" t="e">
        <f>#REF!</f>
        <v>#REF!</v>
      </c>
      <c r="F964" s="89" t="e">
        <f>#REF!</f>
        <v>#REF!</v>
      </c>
      <c r="G964" s="89" t="s">
        <v>435</v>
      </c>
      <c r="I964" s="98" t="s">
        <v>11</v>
      </c>
      <c r="J964" s="88" t="s">
        <v>734</v>
      </c>
    </row>
    <row r="965" spans="1:10" s="88" customFormat="1" x14ac:dyDescent="0.2">
      <c r="B965" s="88">
        <v>8</v>
      </c>
      <c r="C965" s="88" t="s">
        <v>161</v>
      </c>
      <c r="D965" s="88">
        <v>10</v>
      </c>
      <c r="E965" s="125" t="e">
        <f>#REF!</f>
        <v>#REF!</v>
      </c>
      <c r="F965" s="89" t="e">
        <f>#REF!</f>
        <v>#REF!</v>
      </c>
      <c r="G965" s="89" t="s">
        <v>435</v>
      </c>
      <c r="I965" s="98" t="s">
        <v>10</v>
      </c>
    </row>
    <row r="966" spans="1:10" s="88" customFormat="1" x14ac:dyDescent="0.2">
      <c r="B966" s="88">
        <v>8</v>
      </c>
      <c r="C966" s="88" t="s">
        <v>161</v>
      </c>
      <c r="D966" s="88">
        <v>10</v>
      </c>
      <c r="E966" s="125" t="e">
        <f>#REF!</f>
        <v>#REF!</v>
      </c>
      <c r="F966" s="89" t="e">
        <f>#REF!</f>
        <v>#REF!</v>
      </c>
      <c r="G966" s="89" t="s">
        <v>435</v>
      </c>
      <c r="I966" s="90" t="s">
        <v>11</v>
      </c>
      <c r="J966" s="88" t="s">
        <v>734</v>
      </c>
    </row>
    <row r="967" spans="1:10" s="88" customFormat="1" x14ac:dyDescent="0.2">
      <c r="B967" s="88">
        <v>8</v>
      </c>
      <c r="C967" s="88" t="s">
        <v>161</v>
      </c>
      <c r="D967" s="88">
        <v>10</v>
      </c>
      <c r="E967" s="125" t="e">
        <f>#REF!</f>
        <v>#REF!</v>
      </c>
      <c r="F967" s="89" t="e">
        <f>#REF!</f>
        <v>#REF!</v>
      </c>
      <c r="G967" s="89" t="s">
        <v>435</v>
      </c>
      <c r="I967" s="90" t="s">
        <v>11</v>
      </c>
      <c r="J967" s="88" t="s">
        <v>734</v>
      </c>
    </row>
    <row r="968" spans="1:10" s="88" customFormat="1" x14ac:dyDescent="0.2">
      <c r="B968" s="88">
        <v>8</v>
      </c>
      <c r="C968" s="88" t="s">
        <v>88</v>
      </c>
      <c r="E968" s="125" t="e">
        <f>#REF!</f>
        <v>#REF!</v>
      </c>
      <c r="F968" s="92" t="e">
        <f>#REF!</f>
        <v>#REF!</v>
      </c>
      <c r="G968" s="92"/>
      <c r="I968" s="98" t="s">
        <v>10</v>
      </c>
    </row>
    <row r="969" spans="1:10" s="88" customFormat="1" x14ac:dyDescent="0.2">
      <c r="B969" s="88">
        <v>8</v>
      </c>
      <c r="C969" s="88" t="s">
        <v>88</v>
      </c>
      <c r="E969" s="126" t="e">
        <f>#REF!</f>
        <v>#REF!</v>
      </c>
      <c r="F969" s="102" t="e">
        <f>#REF!</f>
        <v>#REF!</v>
      </c>
      <c r="G969" s="102"/>
      <c r="I969" s="98" t="s">
        <v>10</v>
      </c>
    </row>
    <row r="970" spans="1:10" s="88" customFormat="1" x14ac:dyDescent="0.2">
      <c r="B970" s="88">
        <v>8</v>
      </c>
      <c r="C970" s="88" t="s">
        <v>88</v>
      </c>
      <c r="E970" s="128" t="e">
        <f>#REF!</f>
        <v>#REF!</v>
      </c>
      <c r="F970" s="92" t="e">
        <f>#REF!</f>
        <v>#REF!</v>
      </c>
      <c r="G970" s="92"/>
      <c r="I970" s="98" t="s">
        <v>10</v>
      </c>
    </row>
    <row r="971" spans="1:10" x14ac:dyDescent="0.2">
      <c r="A971" s="42"/>
      <c r="B971" s="42">
        <v>9</v>
      </c>
      <c r="C971" t="s">
        <v>123</v>
      </c>
      <c r="D971" s="42" t="s">
        <v>737</v>
      </c>
      <c r="E971" s="123" t="e">
        <f>#REF!</f>
        <v>#REF!</v>
      </c>
      <c r="F971" s="24" t="s">
        <v>383</v>
      </c>
      <c r="I971" s="44" t="s">
        <v>10</v>
      </c>
    </row>
    <row r="972" spans="1:10" x14ac:dyDescent="0.2">
      <c r="A972" s="42"/>
      <c r="B972" s="42">
        <v>9</v>
      </c>
      <c r="C972" t="s">
        <v>123</v>
      </c>
      <c r="D972" t="s">
        <v>295</v>
      </c>
      <c r="E972" s="132" t="e">
        <f>#REF!</f>
        <v>#REF!</v>
      </c>
      <c r="F972" s="24" t="e">
        <f>#REF!</f>
        <v>#REF!</v>
      </c>
      <c r="I972" s="44" t="s">
        <v>10</v>
      </c>
    </row>
    <row r="973" spans="1:10" x14ac:dyDescent="0.2">
      <c r="A973" s="42"/>
      <c r="B973" s="42">
        <v>9</v>
      </c>
      <c r="C973" t="s">
        <v>123</v>
      </c>
      <c r="D973" s="42" t="s">
        <v>295</v>
      </c>
      <c r="E973" s="132" t="e">
        <f>#REF!</f>
        <v>#REF!</v>
      </c>
      <c r="F973" s="24" t="e">
        <f>#REF!</f>
        <v>#REF!</v>
      </c>
      <c r="I973" s="44" t="s">
        <v>10</v>
      </c>
    </row>
    <row r="974" spans="1:10" x14ac:dyDescent="0.2">
      <c r="A974" s="42"/>
      <c r="B974" s="42">
        <v>9</v>
      </c>
      <c r="C974" t="s">
        <v>123</v>
      </c>
      <c r="D974" s="42" t="s">
        <v>295</v>
      </c>
      <c r="E974" s="132" t="e">
        <f>#REF!</f>
        <v>#REF!</v>
      </c>
      <c r="F974" s="24" t="e">
        <f>#REF!</f>
        <v>#REF!</v>
      </c>
      <c r="I974" s="44" t="s">
        <v>10</v>
      </c>
    </row>
    <row r="975" spans="1:10" x14ac:dyDescent="0.2">
      <c r="A975" s="42"/>
      <c r="B975" s="42">
        <v>9</v>
      </c>
      <c r="C975" t="s">
        <v>123</v>
      </c>
      <c r="D975" s="42" t="s">
        <v>295</v>
      </c>
      <c r="E975" s="132" t="e">
        <f>#REF!</f>
        <v>#REF!</v>
      </c>
      <c r="F975" s="24" t="s">
        <v>404</v>
      </c>
      <c r="I975" s="44" t="s">
        <v>10</v>
      </c>
    </row>
    <row r="976" spans="1:10" x14ac:dyDescent="0.2">
      <c r="A976" s="42"/>
      <c r="B976" s="42">
        <v>9</v>
      </c>
      <c r="C976" t="s">
        <v>123</v>
      </c>
      <c r="D976" t="s">
        <v>116</v>
      </c>
      <c r="E976" s="132" t="e">
        <f>#REF!</f>
        <v>#REF!</v>
      </c>
      <c r="F976" s="24" t="e">
        <f>#REF!</f>
        <v>#REF!</v>
      </c>
      <c r="I976" s="44" t="s">
        <v>10</v>
      </c>
    </row>
    <row r="977" spans="1:9" x14ac:dyDescent="0.2">
      <c r="A977" s="42"/>
      <c r="B977" s="42">
        <v>9</v>
      </c>
      <c r="C977" t="s">
        <v>123</v>
      </c>
      <c r="D977" s="42" t="s">
        <v>116</v>
      </c>
      <c r="E977" s="132" t="e">
        <f>#REF!</f>
        <v>#REF!</v>
      </c>
      <c r="F977" s="24" t="e">
        <f>#REF!</f>
        <v>#REF!</v>
      </c>
      <c r="I977" s="44" t="s">
        <v>10</v>
      </c>
    </row>
    <row r="978" spans="1:9" x14ac:dyDescent="0.2">
      <c r="A978" s="42"/>
      <c r="B978" s="42">
        <v>9</v>
      </c>
      <c r="C978" t="s">
        <v>123</v>
      </c>
      <c r="D978" s="42" t="s">
        <v>116</v>
      </c>
      <c r="E978" s="132" t="e">
        <f>#REF!</f>
        <v>#REF!</v>
      </c>
      <c r="F978" s="24" t="e">
        <f>#REF!</f>
        <v>#REF!</v>
      </c>
      <c r="I978" s="44" t="s">
        <v>10</v>
      </c>
    </row>
    <row r="979" spans="1:9" x14ac:dyDescent="0.2">
      <c r="A979" s="42"/>
      <c r="B979" s="42">
        <v>9</v>
      </c>
      <c r="C979" t="s">
        <v>123</v>
      </c>
      <c r="D979" s="42" t="s">
        <v>116</v>
      </c>
      <c r="E979" s="132" t="e">
        <f>#REF!</f>
        <v>#REF!</v>
      </c>
      <c r="F979" s="24" t="s">
        <v>404</v>
      </c>
      <c r="I979" s="44" t="s">
        <v>10</v>
      </c>
    </row>
    <row r="980" spans="1:9" x14ac:dyDescent="0.2">
      <c r="A980" s="42"/>
      <c r="B980" s="42">
        <v>9</v>
      </c>
      <c r="C980" t="s">
        <v>123</v>
      </c>
      <c r="D980" t="s">
        <v>95</v>
      </c>
      <c r="E980" s="132" t="e">
        <f>#REF!</f>
        <v>#REF!</v>
      </c>
      <c r="F980" s="24" t="e">
        <f>#REF!</f>
        <v>#REF!</v>
      </c>
      <c r="G980" s="27"/>
      <c r="I980" s="44" t="s">
        <v>10</v>
      </c>
    </row>
    <row r="981" spans="1:9" x14ac:dyDescent="0.2">
      <c r="A981" s="42"/>
      <c r="B981" s="42">
        <v>9</v>
      </c>
      <c r="C981" t="s">
        <v>123</v>
      </c>
      <c r="D981" s="42" t="s">
        <v>95</v>
      </c>
      <c r="E981" s="132" t="e">
        <f>#REF!</f>
        <v>#REF!</v>
      </c>
      <c r="F981" s="24" t="e">
        <f>#REF!</f>
        <v>#REF!</v>
      </c>
      <c r="G981" s="27"/>
      <c r="I981" s="44" t="s">
        <v>10</v>
      </c>
    </row>
    <row r="982" spans="1:9" x14ac:dyDescent="0.2">
      <c r="A982" s="42"/>
      <c r="B982" s="42">
        <v>9</v>
      </c>
      <c r="C982" t="s">
        <v>123</v>
      </c>
      <c r="D982" s="42" t="s">
        <v>95</v>
      </c>
      <c r="E982" s="132" t="e">
        <f>#REF!</f>
        <v>#REF!</v>
      </c>
      <c r="F982" s="24" t="e">
        <f>#REF!</f>
        <v>#REF!</v>
      </c>
      <c r="G982" s="27"/>
      <c r="I982" s="44" t="s">
        <v>10</v>
      </c>
    </row>
    <row r="983" spans="1:9" x14ac:dyDescent="0.2">
      <c r="A983" s="42"/>
      <c r="B983" s="42">
        <v>9</v>
      </c>
      <c r="C983" t="s">
        <v>123</v>
      </c>
      <c r="D983" s="42" t="s">
        <v>95</v>
      </c>
      <c r="E983" s="132" t="e">
        <f>#REF!</f>
        <v>#REF!</v>
      </c>
      <c r="F983" s="24" t="s">
        <v>404</v>
      </c>
      <c r="G983" s="27"/>
      <c r="I983" s="44" t="s">
        <v>10</v>
      </c>
    </row>
    <row r="984" spans="1:9" x14ac:dyDescent="0.2">
      <c r="A984" s="42"/>
      <c r="B984" s="42">
        <v>9</v>
      </c>
      <c r="C984" t="s">
        <v>123</v>
      </c>
      <c r="D984" s="42" t="s">
        <v>266</v>
      </c>
      <c r="E984" s="132" t="e">
        <f>#REF!</f>
        <v>#REF!</v>
      </c>
      <c r="F984" s="24" t="e">
        <f>#REF!</f>
        <v>#REF!</v>
      </c>
      <c r="I984" s="44" t="s">
        <v>10</v>
      </c>
    </row>
    <row r="985" spans="1:9" x14ac:dyDescent="0.2">
      <c r="A985" s="42"/>
      <c r="B985" s="42">
        <v>9</v>
      </c>
      <c r="C985" t="s">
        <v>123</v>
      </c>
      <c r="D985" t="s">
        <v>266</v>
      </c>
      <c r="E985" s="132" t="e">
        <f>#REF!</f>
        <v>#REF!</v>
      </c>
      <c r="F985" s="24" t="e">
        <f>#REF!</f>
        <v>#REF!</v>
      </c>
      <c r="I985" s="44" t="s">
        <v>10</v>
      </c>
    </row>
    <row r="986" spans="1:9" x14ac:dyDescent="0.2">
      <c r="A986" s="42"/>
      <c r="B986" s="42">
        <v>9</v>
      </c>
      <c r="C986" t="s">
        <v>123</v>
      </c>
      <c r="D986" s="42" t="s">
        <v>266</v>
      </c>
      <c r="E986" s="132" t="e">
        <f>#REF!</f>
        <v>#REF!</v>
      </c>
      <c r="F986" s="24" t="e">
        <f>#REF!</f>
        <v>#REF!</v>
      </c>
      <c r="I986" s="44" t="s">
        <v>10</v>
      </c>
    </row>
    <row r="987" spans="1:9" x14ac:dyDescent="0.2">
      <c r="A987" s="42"/>
      <c r="B987" s="42">
        <v>9</v>
      </c>
      <c r="C987" t="s">
        <v>123</v>
      </c>
      <c r="D987" s="42" t="s">
        <v>266</v>
      </c>
      <c r="E987" s="132" t="e">
        <f>#REF!</f>
        <v>#REF!</v>
      </c>
      <c r="F987" s="24" t="s">
        <v>404</v>
      </c>
      <c r="I987" s="44" t="s">
        <v>10</v>
      </c>
    </row>
    <row r="988" spans="1:9" s="42" customFormat="1" x14ac:dyDescent="0.2">
      <c r="B988" s="42">
        <v>9</v>
      </c>
      <c r="C988" s="42" t="s">
        <v>124</v>
      </c>
      <c r="D988" s="42" t="s">
        <v>737</v>
      </c>
      <c r="E988" s="132" t="e">
        <f>#REF!</f>
        <v>#REF!</v>
      </c>
      <c r="F988" s="24" t="s">
        <v>383</v>
      </c>
      <c r="G988" s="24"/>
      <c r="I988" s="44"/>
    </row>
    <row r="989" spans="1:9" x14ac:dyDescent="0.2">
      <c r="A989" s="42"/>
      <c r="B989" s="42">
        <v>9</v>
      </c>
      <c r="C989" t="s">
        <v>124</v>
      </c>
      <c r="D989" t="s">
        <v>295</v>
      </c>
      <c r="E989" s="142" t="e">
        <f>#REF!</f>
        <v>#REF!</v>
      </c>
      <c r="F989" s="24" t="e">
        <f>#REF!</f>
        <v>#REF!</v>
      </c>
      <c r="I989" s="44" t="s">
        <v>10</v>
      </c>
    </row>
    <row r="990" spans="1:9" x14ac:dyDescent="0.2">
      <c r="A990" s="42"/>
      <c r="B990" s="42">
        <v>9</v>
      </c>
      <c r="C990" t="s">
        <v>124</v>
      </c>
      <c r="D990" s="42" t="s">
        <v>295</v>
      </c>
      <c r="E990" s="142" t="e">
        <f>#REF!</f>
        <v>#REF!</v>
      </c>
      <c r="F990" s="24" t="e">
        <f>#REF!</f>
        <v>#REF!</v>
      </c>
      <c r="I990" s="44" t="s">
        <v>10</v>
      </c>
    </row>
    <row r="991" spans="1:9" x14ac:dyDescent="0.2">
      <c r="A991" s="42"/>
      <c r="B991" s="42">
        <v>9</v>
      </c>
      <c r="C991" t="s">
        <v>124</v>
      </c>
      <c r="D991" s="42" t="s">
        <v>295</v>
      </c>
      <c r="E991" s="142" t="e">
        <f>#REF!</f>
        <v>#REF!</v>
      </c>
      <c r="F991" s="24" t="e">
        <f>#REF!</f>
        <v>#REF!</v>
      </c>
      <c r="I991" s="44" t="s">
        <v>10</v>
      </c>
    </row>
    <row r="992" spans="1:9" x14ac:dyDescent="0.2">
      <c r="A992" s="42"/>
      <c r="B992" s="42">
        <v>9</v>
      </c>
      <c r="C992" t="s">
        <v>124</v>
      </c>
      <c r="D992" s="42" t="s">
        <v>295</v>
      </c>
      <c r="E992" s="142" t="e">
        <f>#REF!</f>
        <v>#REF!</v>
      </c>
      <c r="F992" s="24" t="e">
        <f>#REF!</f>
        <v>#REF!</v>
      </c>
      <c r="I992" s="44" t="s">
        <v>10</v>
      </c>
    </row>
    <row r="993" spans="1:9" x14ac:dyDescent="0.2">
      <c r="A993" s="42"/>
      <c r="B993" s="42">
        <v>9</v>
      </c>
      <c r="C993" t="s">
        <v>124</v>
      </c>
      <c r="D993" s="42" t="s">
        <v>295</v>
      </c>
      <c r="E993" s="142" t="e">
        <f>#REF!</f>
        <v>#REF!</v>
      </c>
      <c r="F993" s="24" t="e">
        <f>#REF!</f>
        <v>#REF!</v>
      </c>
      <c r="I993" s="44" t="s">
        <v>10</v>
      </c>
    </row>
    <row r="994" spans="1:9" s="42" customFormat="1" x14ac:dyDescent="0.2">
      <c r="B994" s="42">
        <v>9</v>
      </c>
      <c r="C994" s="42" t="s">
        <v>124</v>
      </c>
      <c r="D994" s="42" t="s">
        <v>295</v>
      </c>
      <c r="E994" s="142" t="e">
        <f>#REF!</f>
        <v>#REF!</v>
      </c>
      <c r="F994" s="24" t="e">
        <f>#REF!</f>
        <v>#REF!</v>
      </c>
      <c r="G994" s="24"/>
      <c r="I994" s="44" t="s">
        <v>10</v>
      </c>
    </row>
    <row r="995" spans="1:9" x14ac:dyDescent="0.2">
      <c r="A995" s="42"/>
      <c r="B995" s="42">
        <v>9</v>
      </c>
      <c r="C995" t="s">
        <v>124</v>
      </c>
      <c r="D995" t="s">
        <v>116</v>
      </c>
      <c r="E995" s="142" t="e">
        <f>#REF!</f>
        <v>#REF!</v>
      </c>
      <c r="F995" s="24" t="e">
        <f>#REF!</f>
        <v>#REF!</v>
      </c>
      <c r="I995" s="44" t="s">
        <v>10</v>
      </c>
    </row>
    <row r="996" spans="1:9" x14ac:dyDescent="0.2">
      <c r="A996" s="42"/>
      <c r="B996" s="42">
        <v>9</v>
      </c>
      <c r="C996" t="s">
        <v>124</v>
      </c>
      <c r="D996" s="42" t="s">
        <v>116</v>
      </c>
      <c r="E996" s="142" t="e">
        <f>#REF!</f>
        <v>#REF!</v>
      </c>
      <c r="F996" s="24" t="e">
        <f>#REF!</f>
        <v>#REF!</v>
      </c>
      <c r="I996" s="44" t="s">
        <v>10</v>
      </c>
    </row>
    <row r="997" spans="1:9" x14ac:dyDescent="0.2">
      <c r="A997" s="42"/>
      <c r="B997" s="42">
        <v>9</v>
      </c>
      <c r="C997" t="s">
        <v>124</v>
      </c>
      <c r="D997" s="42" t="s">
        <v>116</v>
      </c>
      <c r="E997" s="142" t="e">
        <f>#REF!</f>
        <v>#REF!</v>
      </c>
      <c r="F997" s="24" t="e">
        <f>#REF!</f>
        <v>#REF!</v>
      </c>
      <c r="I997" s="44" t="s">
        <v>10</v>
      </c>
    </row>
    <row r="998" spans="1:9" x14ac:dyDescent="0.2">
      <c r="A998" s="42"/>
      <c r="B998" s="42">
        <v>9</v>
      </c>
      <c r="C998" t="s">
        <v>124</v>
      </c>
      <c r="D998" s="42" t="s">
        <v>116</v>
      </c>
      <c r="E998" s="142" t="e">
        <f>#REF!</f>
        <v>#REF!</v>
      </c>
      <c r="F998" s="24" t="e">
        <f>#REF!</f>
        <v>#REF!</v>
      </c>
      <c r="I998" s="44" t="s">
        <v>10</v>
      </c>
    </row>
    <row r="999" spans="1:9" x14ac:dyDescent="0.2">
      <c r="A999" s="42"/>
      <c r="B999" s="42">
        <v>9</v>
      </c>
      <c r="C999" t="s">
        <v>124</v>
      </c>
      <c r="D999" s="42" t="s">
        <v>116</v>
      </c>
      <c r="E999" s="142" t="e">
        <f>#REF!</f>
        <v>#REF!</v>
      </c>
      <c r="F999" s="24" t="e">
        <f>#REF!</f>
        <v>#REF!</v>
      </c>
      <c r="G999" s="27"/>
      <c r="I999" s="44" t="s">
        <v>10</v>
      </c>
    </row>
    <row r="1000" spans="1:9" x14ac:dyDescent="0.2">
      <c r="A1000" s="42"/>
      <c r="B1000" s="42">
        <v>9</v>
      </c>
      <c r="C1000" t="s">
        <v>124</v>
      </c>
      <c r="D1000" s="42" t="s">
        <v>116</v>
      </c>
      <c r="E1000" s="142" t="e">
        <f>#REF!</f>
        <v>#REF!</v>
      </c>
      <c r="F1000" s="24" t="e">
        <f>#REF!</f>
        <v>#REF!</v>
      </c>
      <c r="G1000" s="27"/>
      <c r="I1000" s="44" t="s">
        <v>10</v>
      </c>
    </row>
    <row r="1001" spans="1:9" x14ac:dyDescent="0.2">
      <c r="A1001" s="42"/>
      <c r="B1001" s="42">
        <v>9</v>
      </c>
      <c r="C1001" t="s">
        <v>124</v>
      </c>
      <c r="D1001" s="42" t="s">
        <v>95</v>
      </c>
      <c r="E1001" s="142" t="e">
        <f>#REF!</f>
        <v>#REF!</v>
      </c>
      <c r="F1001" s="24" t="e">
        <f>#REF!</f>
        <v>#REF!</v>
      </c>
      <c r="G1001" s="27"/>
      <c r="I1001" s="44" t="s">
        <v>10</v>
      </c>
    </row>
    <row r="1002" spans="1:9" x14ac:dyDescent="0.2">
      <c r="A1002" s="42"/>
      <c r="B1002" s="42">
        <v>9</v>
      </c>
      <c r="C1002" t="s">
        <v>124</v>
      </c>
      <c r="D1002" s="42" t="s">
        <v>95</v>
      </c>
      <c r="E1002" s="142" t="e">
        <f>#REF!</f>
        <v>#REF!</v>
      </c>
      <c r="F1002" s="24" t="e">
        <f>#REF!</f>
        <v>#REF!</v>
      </c>
      <c r="G1002" s="27"/>
      <c r="I1002" s="44" t="s">
        <v>10</v>
      </c>
    </row>
    <row r="1003" spans="1:9" x14ac:dyDescent="0.2">
      <c r="A1003" s="42"/>
      <c r="B1003" s="42">
        <v>9</v>
      </c>
      <c r="C1003" t="s">
        <v>124</v>
      </c>
      <c r="D1003" s="42" t="s">
        <v>95</v>
      </c>
      <c r="E1003" s="142" t="e">
        <f>#REF!</f>
        <v>#REF!</v>
      </c>
      <c r="F1003" s="24" t="e">
        <f>#REF!</f>
        <v>#REF!</v>
      </c>
      <c r="I1003" s="44" t="s">
        <v>10</v>
      </c>
    </row>
    <row r="1004" spans="1:9" x14ac:dyDescent="0.2">
      <c r="A1004" s="42"/>
      <c r="B1004" s="42">
        <v>9</v>
      </c>
      <c r="C1004" t="s">
        <v>124</v>
      </c>
      <c r="D1004" s="42" t="s">
        <v>95</v>
      </c>
      <c r="E1004" s="142" t="e">
        <f>#REF!</f>
        <v>#REF!</v>
      </c>
      <c r="F1004" s="24" t="e">
        <f>#REF!</f>
        <v>#REF!</v>
      </c>
      <c r="I1004" s="44" t="s">
        <v>10</v>
      </c>
    </row>
    <row r="1005" spans="1:9" x14ac:dyDescent="0.2">
      <c r="A1005" s="42"/>
      <c r="B1005" s="42">
        <v>9</v>
      </c>
      <c r="C1005" t="s">
        <v>124</v>
      </c>
      <c r="D1005" s="42" t="s">
        <v>95</v>
      </c>
      <c r="E1005" s="142" t="e">
        <f>#REF!</f>
        <v>#REF!</v>
      </c>
      <c r="F1005" s="24" t="e">
        <f>#REF!</f>
        <v>#REF!</v>
      </c>
      <c r="I1005" s="44" t="s">
        <v>10</v>
      </c>
    </row>
    <row r="1006" spans="1:9" x14ac:dyDescent="0.2">
      <c r="A1006" s="42"/>
      <c r="B1006" s="42">
        <v>9</v>
      </c>
      <c r="C1006" t="s">
        <v>124</v>
      </c>
      <c r="D1006" s="42" t="s">
        <v>95</v>
      </c>
      <c r="E1006" s="142" t="e">
        <f>#REF!</f>
        <v>#REF!</v>
      </c>
      <c r="F1006" s="24" t="e">
        <f>#REF!</f>
        <v>#REF!</v>
      </c>
      <c r="I1006" s="44" t="s">
        <v>10</v>
      </c>
    </row>
    <row r="1007" spans="1:9" s="42" customFormat="1" x14ac:dyDescent="0.2">
      <c r="B1007" s="42">
        <v>9</v>
      </c>
      <c r="C1007" s="42" t="s">
        <v>124</v>
      </c>
      <c r="D1007" s="42" t="s">
        <v>266</v>
      </c>
      <c r="E1007" s="142" t="e">
        <f>#REF!</f>
        <v>#REF!</v>
      </c>
      <c r="F1007" s="24" t="e">
        <f>#REF!</f>
        <v>#REF!</v>
      </c>
      <c r="G1007" s="24"/>
      <c r="I1007" s="44"/>
    </row>
    <row r="1008" spans="1:9" s="42" customFormat="1" x14ac:dyDescent="0.2">
      <c r="B1008" s="42">
        <v>9</v>
      </c>
      <c r="C1008" s="42" t="s">
        <v>124</v>
      </c>
      <c r="D1008" s="42" t="s">
        <v>266</v>
      </c>
      <c r="E1008" s="142" t="e">
        <f>#REF!</f>
        <v>#REF!</v>
      </c>
      <c r="F1008" s="24" t="e">
        <f>#REF!</f>
        <v>#REF!</v>
      </c>
      <c r="G1008" s="24"/>
      <c r="I1008" s="44"/>
    </row>
    <row r="1009" spans="1:9" s="42" customFormat="1" x14ac:dyDescent="0.2">
      <c r="B1009" s="42">
        <v>9</v>
      </c>
      <c r="C1009" s="42" t="s">
        <v>124</v>
      </c>
      <c r="D1009" s="42" t="s">
        <v>266</v>
      </c>
      <c r="E1009" s="142" t="e">
        <f>#REF!</f>
        <v>#REF!</v>
      </c>
      <c r="F1009" s="24" t="e">
        <f>#REF!</f>
        <v>#REF!</v>
      </c>
      <c r="G1009" s="24"/>
      <c r="I1009" s="44"/>
    </row>
    <row r="1010" spans="1:9" s="42" customFormat="1" x14ac:dyDescent="0.2">
      <c r="B1010" s="42">
        <v>9</v>
      </c>
      <c r="C1010" s="42" t="s">
        <v>124</v>
      </c>
      <c r="D1010" s="42" t="s">
        <v>266</v>
      </c>
      <c r="E1010" s="142" t="e">
        <f>#REF!</f>
        <v>#REF!</v>
      </c>
      <c r="F1010" s="24" t="e">
        <f>#REF!</f>
        <v>#REF!</v>
      </c>
      <c r="G1010" s="24"/>
      <c r="I1010" s="44"/>
    </row>
    <row r="1011" spans="1:9" s="42" customFormat="1" x14ac:dyDescent="0.2">
      <c r="B1011" s="42">
        <v>9</v>
      </c>
      <c r="C1011" s="42" t="s">
        <v>124</v>
      </c>
      <c r="D1011" s="42" t="s">
        <v>266</v>
      </c>
      <c r="E1011" s="142" t="e">
        <f>#REF!</f>
        <v>#REF!</v>
      </c>
      <c r="F1011" s="24" t="e">
        <f>#REF!</f>
        <v>#REF!</v>
      </c>
      <c r="G1011" s="24"/>
      <c r="I1011" s="44"/>
    </row>
    <row r="1012" spans="1:9" s="42" customFormat="1" x14ac:dyDescent="0.2">
      <c r="B1012" s="42">
        <v>9</v>
      </c>
      <c r="C1012" s="42" t="s">
        <v>124</v>
      </c>
      <c r="D1012" s="42" t="s">
        <v>266</v>
      </c>
      <c r="E1012" s="142" t="e">
        <f>#REF!</f>
        <v>#REF!</v>
      </c>
      <c r="F1012" s="24" t="e">
        <f>#REF!</f>
        <v>#REF!</v>
      </c>
      <c r="G1012" s="24"/>
      <c r="I1012" s="44"/>
    </row>
    <row r="1013" spans="1:9" x14ac:dyDescent="0.2">
      <c r="A1013" s="42"/>
      <c r="B1013" s="42">
        <v>9</v>
      </c>
      <c r="C1013" t="s">
        <v>126</v>
      </c>
      <c r="D1013" t="s">
        <v>295</v>
      </c>
      <c r="E1013" s="142" t="e">
        <f>#REF!</f>
        <v>#REF!</v>
      </c>
      <c r="F1013" s="24" t="e">
        <f>#REF!</f>
        <v>#REF!</v>
      </c>
      <c r="I1013" s="44" t="s">
        <v>10</v>
      </c>
    </row>
    <row r="1014" spans="1:9" x14ac:dyDescent="0.2">
      <c r="A1014" s="42"/>
      <c r="B1014" s="42">
        <v>9</v>
      </c>
      <c r="C1014" t="s">
        <v>126</v>
      </c>
      <c r="D1014" s="42" t="s">
        <v>295</v>
      </c>
      <c r="E1014" s="142" t="e">
        <f>#REF!</f>
        <v>#REF!</v>
      </c>
      <c r="F1014" s="24" t="e">
        <f>#REF!</f>
        <v>#REF!</v>
      </c>
      <c r="I1014" s="44" t="s">
        <v>10</v>
      </c>
    </row>
    <row r="1015" spans="1:9" x14ac:dyDescent="0.2">
      <c r="A1015" s="42"/>
      <c r="B1015" s="42">
        <v>9</v>
      </c>
      <c r="C1015" t="s">
        <v>126</v>
      </c>
      <c r="D1015" s="42" t="s">
        <v>295</v>
      </c>
      <c r="E1015" s="142" t="e">
        <f>#REF!</f>
        <v>#REF!</v>
      </c>
      <c r="F1015" s="24" t="e">
        <f>#REF!</f>
        <v>#REF!</v>
      </c>
      <c r="I1015" s="44" t="s">
        <v>10</v>
      </c>
    </row>
    <row r="1016" spans="1:9" x14ac:dyDescent="0.2">
      <c r="A1016" s="42"/>
      <c r="B1016" s="42">
        <v>9</v>
      </c>
      <c r="C1016" t="s">
        <v>126</v>
      </c>
      <c r="D1016" s="42" t="s">
        <v>295</v>
      </c>
      <c r="E1016" s="142" t="e">
        <f>#REF!</f>
        <v>#REF!</v>
      </c>
      <c r="F1016" s="24" t="e">
        <f>#REF!</f>
        <v>#REF!</v>
      </c>
      <c r="I1016" s="44" t="s">
        <v>10</v>
      </c>
    </row>
    <row r="1017" spans="1:9" x14ac:dyDescent="0.2">
      <c r="A1017" s="42"/>
      <c r="B1017" s="42">
        <v>9</v>
      </c>
      <c r="C1017" t="s">
        <v>126</v>
      </c>
      <c r="D1017" s="42" t="s">
        <v>295</v>
      </c>
      <c r="E1017" s="142" t="e">
        <f>#REF!</f>
        <v>#REF!</v>
      </c>
      <c r="F1017" s="27" t="e">
        <f>#REF!</f>
        <v>#REF!</v>
      </c>
      <c r="G1017" s="27"/>
      <c r="I1017" s="44" t="s">
        <v>10</v>
      </c>
    </row>
    <row r="1018" spans="1:9" x14ac:dyDescent="0.2">
      <c r="A1018" s="42"/>
      <c r="B1018" s="42">
        <v>9</v>
      </c>
      <c r="C1018" t="s">
        <v>126</v>
      </c>
      <c r="D1018" s="42" t="s">
        <v>295</v>
      </c>
      <c r="E1018" s="142" t="e">
        <f>#REF!</f>
        <v>#REF!</v>
      </c>
      <c r="F1018" s="24" t="e">
        <f>#REF!</f>
        <v>#REF!</v>
      </c>
      <c r="I1018" s="44" t="s">
        <v>10</v>
      </c>
    </row>
    <row r="1019" spans="1:9" x14ac:dyDescent="0.2">
      <c r="A1019" s="42"/>
      <c r="B1019" s="42">
        <v>9</v>
      </c>
      <c r="C1019" t="s">
        <v>126</v>
      </c>
      <c r="D1019" s="42" t="s">
        <v>295</v>
      </c>
      <c r="E1019" s="142" t="e">
        <f>#REF!</f>
        <v>#REF!</v>
      </c>
      <c r="F1019" s="24" t="e">
        <f>#REF!</f>
        <v>#REF!</v>
      </c>
      <c r="I1019" s="44" t="s">
        <v>10</v>
      </c>
    </row>
    <row r="1020" spans="1:9" x14ac:dyDescent="0.2">
      <c r="A1020" s="42"/>
      <c r="B1020" s="42">
        <v>9</v>
      </c>
      <c r="C1020" t="s">
        <v>126</v>
      </c>
      <c r="D1020" s="42" t="s">
        <v>295</v>
      </c>
      <c r="E1020" s="142" t="e">
        <f>#REF!</f>
        <v>#REF!</v>
      </c>
      <c r="F1020" s="24" t="e">
        <f>#REF!</f>
        <v>#REF!</v>
      </c>
      <c r="I1020" s="44" t="s">
        <v>10</v>
      </c>
    </row>
    <row r="1021" spans="1:9" x14ac:dyDescent="0.2">
      <c r="A1021" s="42"/>
      <c r="B1021" s="42">
        <v>9</v>
      </c>
      <c r="C1021" t="s">
        <v>126</v>
      </c>
      <c r="D1021" s="42" t="s">
        <v>295</v>
      </c>
      <c r="E1021" s="142" t="e">
        <f>#REF!</f>
        <v>#REF!</v>
      </c>
      <c r="F1021" s="24" t="e">
        <f>#REF!</f>
        <v>#REF!</v>
      </c>
      <c r="I1021" s="44" t="s">
        <v>10</v>
      </c>
    </row>
    <row r="1022" spans="1:9" x14ac:dyDescent="0.2">
      <c r="A1022" s="42"/>
      <c r="B1022" s="42">
        <v>9</v>
      </c>
      <c r="C1022" t="s">
        <v>126</v>
      </c>
      <c r="D1022" t="s">
        <v>116</v>
      </c>
      <c r="E1022" s="142" t="e">
        <f>#REF!</f>
        <v>#REF!</v>
      </c>
      <c r="F1022" s="24" t="e">
        <f>#REF!</f>
        <v>#REF!</v>
      </c>
      <c r="I1022" s="44" t="s">
        <v>10</v>
      </c>
    </row>
    <row r="1023" spans="1:9" x14ac:dyDescent="0.2">
      <c r="A1023" s="42"/>
      <c r="B1023" s="42">
        <v>9</v>
      </c>
      <c r="C1023" t="s">
        <v>126</v>
      </c>
      <c r="D1023" s="42" t="s">
        <v>116</v>
      </c>
      <c r="E1023" s="142" t="e">
        <f>#REF!</f>
        <v>#REF!</v>
      </c>
      <c r="F1023" s="24" t="e">
        <f>#REF!</f>
        <v>#REF!</v>
      </c>
      <c r="I1023" s="44" t="s">
        <v>10</v>
      </c>
    </row>
    <row r="1024" spans="1:9" x14ac:dyDescent="0.2">
      <c r="A1024" s="42"/>
      <c r="B1024" s="42">
        <v>9</v>
      </c>
      <c r="C1024" t="s">
        <v>126</v>
      </c>
      <c r="D1024" s="42" t="s">
        <v>116</v>
      </c>
      <c r="E1024" s="142" t="e">
        <f>#REF!</f>
        <v>#REF!</v>
      </c>
      <c r="F1024" s="24" t="e">
        <f>#REF!</f>
        <v>#REF!</v>
      </c>
      <c r="I1024" s="44" t="s">
        <v>10</v>
      </c>
    </row>
    <row r="1025" spans="1:9" x14ac:dyDescent="0.2">
      <c r="A1025" s="42"/>
      <c r="B1025" s="42">
        <v>9</v>
      </c>
      <c r="C1025" t="s">
        <v>126</v>
      </c>
      <c r="D1025" s="42" t="s">
        <v>116</v>
      </c>
      <c r="E1025" s="142" t="e">
        <f>#REF!</f>
        <v>#REF!</v>
      </c>
      <c r="F1025" s="24" t="e">
        <f>#REF!</f>
        <v>#REF!</v>
      </c>
      <c r="I1025" s="44" t="s">
        <v>10</v>
      </c>
    </row>
    <row r="1026" spans="1:9" x14ac:dyDescent="0.2">
      <c r="A1026" s="42"/>
      <c r="B1026" s="42">
        <v>9</v>
      </c>
      <c r="C1026" t="s">
        <v>126</v>
      </c>
      <c r="D1026" s="42" t="s">
        <v>116</v>
      </c>
      <c r="E1026" s="142" t="e">
        <f>#REF!</f>
        <v>#REF!</v>
      </c>
      <c r="F1026" s="27" t="e">
        <f>#REF!</f>
        <v>#REF!</v>
      </c>
      <c r="I1026" s="44" t="s">
        <v>10</v>
      </c>
    </row>
    <row r="1027" spans="1:9" x14ac:dyDescent="0.2">
      <c r="A1027" s="42"/>
      <c r="B1027" s="42">
        <v>9</v>
      </c>
      <c r="C1027" t="s">
        <v>126</v>
      </c>
      <c r="D1027" s="42" t="s">
        <v>116</v>
      </c>
      <c r="E1027" s="142" t="e">
        <f>#REF!</f>
        <v>#REF!</v>
      </c>
      <c r="F1027" s="24" t="e">
        <f>#REF!</f>
        <v>#REF!</v>
      </c>
      <c r="I1027" s="44" t="s">
        <v>10</v>
      </c>
    </row>
    <row r="1028" spans="1:9" x14ac:dyDescent="0.2">
      <c r="A1028" s="42"/>
      <c r="B1028" s="42">
        <v>9</v>
      </c>
      <c r="C1028" t="s">
        <v>126</v>
      </c>
      <c r="D1028" s="42" t="s">
        <v>116</v>
      </c>
      <c r="E1028" s="142" t="e">
        <f>#REF!</f>
        <v>#REF!</v>
      </c>
      <c r="F1028" s="24" t="e">
        <f>#REF!</f>
        <v>#REF!</v>
      </c>
      <c r="I1028" s="44" t="s">
        <v>10</v>
      </c>
    </row>
    <row r="1029" spans="1:9" x14ac:dyDescent="0.2">
      <c r="A1029" s="42"/>
      <c r="B1029" s="42">
        <v>9</v>
      </c>
      <c r="C1029" t="s">
        <v>126</v>
      </c>
      <c r="D1029" s="42" t="s">
        <v>116</v>
      </c>
      <c r="E1029" s="142" t="e">
        <f>#REF!</f>
        <v>#REF!</v>
      </c>
      <c r="F1029" s="24" t="e">
        <f>#REF!</f>
        <v>#REF!</v>
      </c>
      <c r="I1029" s="44" t="s">
        <v>10</v>
      </c>
    </row>
    <row r="1030" spans="1:9" x14ac:dyDescent="0.2">
      <c r="A1030" s="42"/>
      <c r="B1030" s="42">
        <v>9</v>
      </c>
      <c r="C1030" t="s">
        <v>126</v>
      </c>
      <c r="D1030" s="42" t="s">
        <v>116</v>
      </c>
      <c r="E1030" s="142" t="e">
        <f>#REF!</f>
        <v>#REF!</v>
      </c>
      <c r="F1030" s="24" t="e">
        <f>#REF!</f>
        <v>#REF!</v>
      </c>
      <c r="I1030" s="44" t="s">
        <v>10</v>
      </c>
    </row>
    <row r="1031" spans="1:9" x14ac:dyDescent="0.2">
      <c r="A1031" s="42"/>
      <c r="B1031" s="42">
        <v>9</v>
      </c>
      <c r="C1031" t="s">
        <v>126</v>
      </c>
      <c r="D1031" t="s">
        <v>95</v>
      </c>
      <c r="E1031" s="142" t="e">
        <f>#REF!</f>
        <v>#REF!</v>
      </c>
      <c r="F1031" s="24" t="e">
        <f>#REF!</f>
        <v>#REF!</v>
      </c>
      <c r="I1031" s="44" t="s">
        <v>10</v>
      </c>
    </row>
    <row r="1032" spans="1:9" x14ac:dyDescent="0.2">
      <c r="A1032" s="42"/>
      <c r="B1032" s="42">
        <v>9</v>
      </c>
      <c r="C1032" t="s">
        <v>126</v>
      </c>
      <c r="D1032" s="42" t="s">
        <v>95</v>
      </c>
      <c r="E1032" s="142" t="e">
        <f>#REF!</f>
        <v>#REF!</v>
      </c>
      <c r="F1032" s="24" t="e">
        <f>#REF!</f>
        <v>#REF!</v>
      </c>
      <c r="I1032" s="44" t="s">
        <v>10</v>
      </c>
    </row>
    <row r="1033" spans="1:9" x14ac:dyDescent="0.2">
      <c r="A1033" s="42"/>
      <c r="B1033" s="42">
        <v>9</v>
      </c>
      <c r="C1033" t="s">
        <v>126</v>
      </c>
      <c r="D1033" s="42" t="s">
        <v>95</v>
      </c>
      <c r="E1033" s="142" t="e">
        <f>#REF!</f>
        <v>#REF!</v>
      </c>
      <c r="F1033" s="24" t="e">
        <f>#REF!</f>
        <v>#REF!</v>
      </c>
      <c r="I1033" s="44" t="s">
        <v>10</v>
      </c>
    </row>
    <row r="1034" spans="1:9" x14ac:dyDescent="0.2">
      <c r="A1034" s="42"/>
      <c r="B1034" s="42">
        <v>9</v>
      </c>
      <c r="C1034" t="s">
        <v>126</v>
      </c>
      <c r="D1034" s="42" t="s">
        <v>95</v>
      </c>
      <c r="E1034" s="142" t="e">
        <f>#REF!</f>
        <v>#REF!</v>
      </c>
      <c r="F1034" s="24" t="e">
        <f>#REF!</f>
        <v>#REF!</v>
      </c>
      <c r="I1034" s="44" t="s">
        <v>10</v>
      </c>
    </row>
    <row r="1035" spans="1:9" x14ac:dyDescent="0.2">
      <c r="A1035" s="42"/>
      <c r="B1035" s="42">
        <v>9</v>
      </c>
      <c r="C1035" t="s">
        <v>126</v>
      </c>
      <c r="D1035" s="42" t="s">
        <v>95</v>
      </c>
      <c r="E1035" s="142" t="e">
        <f>#REF!</f>
        <v>#REF!</v>
      </c>
      <c r="F1035" s="27" t="e">
        <f>#REF!</f>
        <v>#REF!</v>
      </c>
      <c r="I1035" s="44" t="s">
        <v>10</v>
      </c>
    </row>
    <row r="1036" spans="1:9" x14ac:dyDescent="0.2">
      <c r="A1036" s="42"/>
      <c r="B1036" s="42">
        <v>9</v>
      </c>
      <c r="C1036" t="s">
        <v>126</v>
      </c>
      <c r="D1036" s="42" t="s">
        <v>95</v>
      </c>
      <c r="E1036" s="142" t="e">
        <f>#REF!</f>
        <v>#REF!</v>
      </c>
      <c r="F1036" s="24" t="e">
        <f>#REF!</f>
        <v>#REF!</v>
      </c>
      <c r="I1036" s="44" t="s">
        <v>10</v>
      </c>
    </row>
    <row r="1037" spans="1:9" x14ac:dyDescent="0.2">
      <c r="A1037" s="42"/>
      <c r="B1037" s="42">
        <v>9</v>
      </c>
      <c r="C1037" t="s">
        <v>126</v>
      </c>
      <c r="D1037" s="42" t="s">
        <v>95</v>
      </c>
      <c r="E1037" s="142" t="e">
        <f>#REF!</f>
        <v>#REF!</v>
      </c>
      <c r="F1037" s="24" t="e">
        <f>#REF!</f>
        <v>#REF!</v>
      </c>
      <c r="I1037" s="44" t="s">
        <v>10</v>
      </c>
    </row>
    <row r="1038" spans="1:9" x14ac:dyDescent="0.2">
      <c r="A1038" s="42"/>
      <c r="B1038" s="42">
        <v>9</v>
      </c>
      <c r="C1038" t="s">
        <v>126</v>
      </c>
      <c r="D1038" s="42" t="s">
        <v>95</v>
      </c>
      <c r="E1038" s="142" t="e">
        <f>#REF!</f>
        <v>#REF!</v>
      </c>
      <c r="F1038" s="24" t="e">
        <f>#REF!</f>
        <v>#REF!</v>
      </c>
      <c r="I1038" s="44" t="s">
        <v>10</v>
      </c>
    </row>
    <row r="1039" spans="1:9" x14ac:dyDescent="0.2">
      <c r="A1039" s="42"/>
      <c r="B1039" s="42">
        <v>9</v>
      </c>
      <c r="C1039" t="s">
        <v>126</v>
      </c>
      <c r="D1039" s="42" t="s">
        <v>95</v>
      </c>
      <c r="E1039" s="142" t="e">
        <f>#REF!</f>
        <v>#REF!</v>
      </c>
      <c r="F1039" s="24" t="e">
        <f>#REF!</f>
        <v>#REF!</v>
      </c>
      <c r="I1039" s="44" t="s">
        <v>10</v>
      </c>
    </row>
    <row r="1040" spans="1:9" x14ac:dyDescent="0.2">
      <c r="A1040" s="42"/>
      <c r="B1040" s="42">
        <v>9</v>
      </c>
      <c r="C1040" t="s">
        <v>126</v>
      </c>
      <c r="D1040" t="s">
        <v>266</v>
      </c>
      <c r="E1040" s="142" t="e">
        <f>#REF!</f>
        <v>#REF!</v>
      </c>
      <c r="F1040" s="24" t="e">
        <f>#REF!</f>
        <v>#REF!</v>
      </c>
      <c r="I1040" s="44" t="s">
        <v>10</v>
      </c>
    </row>
    <row r="1041" spans="1:9" x14ac:dyDescent="0.2">
      <c r="A1041" s="42"/>
      <c r="B1041" s="42">
        <v>9</v>
      </c>
      <c r="C1041" t="s">
        <v>126</v>
      </c>
      <c r="D1041" s="42" t="s">
        <v>266</v>
      </c>
      <c r="E1041" s="142" t="e">
        <f>#REF!</f>
        <v>#REF!</v>
      </c>
      <c r="F1041" s="24" t="e">
        <f>#REF!</f>
        <v>#REF!</v>
      </c>
      <c r="G1041" s="27"/>
      <c r="I1041" s="44" t="s">
        <v>10</v>
      </c>
    </row>
    <row r="1042" spans="1:9" x14ac:dyDescent="0.2">
      <c r="A1042" s="42"/>
      <c r="B1042" s="42">
        <v>9</v>
      </c>
      <c r="C1042" t="s">
        <v>126</v>
      </c>
      <c r="D1042" s="42" t="s">
        <v>266</v>
      </c>
      <c r="E1042" s="142" t="e">
        <f>#REF!</f>
        <v>#REF!</v>
      </c>
      <c r="F1042" s="24" t="e">
        <f>#REF!</f>
        <v>#REF!</v>
      </c>
      <c r="G1042" s="27"/>
      <c r="I1042" s="44" t="s">
        <v>10</v>
      </c>
    </row>
    <row r="1043" spans="1:9" x14ac:dyDescent="0.2">
      <c r="A1043" s="42"/>
      <c r="B1043" s="42">
        <v>9</v>
      </c>
      <c r="C1043" t="s">
        <v>126</v>
      </c>
      <c r="D1043" s="42" t="s">
        <v>266</v>
      </c>
      <c r="E1043" s="142" t="e">
        <f>#REF!</f>
        <v>#REF!</v>
      </c>
      <c r="F1043" s="24" t="e">
        <f>#REF!</f>
        <v>#REF!</v>
      </c>
      <c r="G1043" s="27"/>
      <c r="I1043" s="44" t="s">
        <v>10</v>
      </c>
    </row>
    <row r="1044" spans="1:9" x14ac:dyDescent="0.2">
      <c r="A1044" s="42"/>
      <c r="B1044" s="42">
        <v>9</v>
      </c>
      <c r="C1044" t="s">
        <v>126</v>
      </c>
      <c r="D1044" s="42" t="s">
        <v>266</v>
      </c>
      <c r="E1044" s="142" t="e">
        <f>#REF!</f>
        <v>#REF!</v>
      </c>
      <c r="F1044" s="27" t="e">
        <f>#REF!</f>
        <v>#REF!</v>
      </c>
      <c r="G1044" s="27"/>
      <c r="I1044" s="44" t="s">
        <v>10</v>
      </c>
    </row>
    <row r="1045" spans="1:9" x14ac:dyDescent="0.2">
      <c r="A1045" s="42"/>
      <c r="B1045" s="42">
        <v>9</v>
      </c>
      <c r="C1045" t="s">
        <v>126</v>
      </c>
      <c r="D1045" s="42" t="s">
        <v>266</v>
      </c>
      <c r="E1045" s="142" t="e">
        <f>#REF!</f>
        <v>#REF!</v>
      </c>
      <c r="F1045" s="24" t="e">
        <f>#REF!</f>
        <v>#REF!</v>
      </c>
      <c r="G1045" s="27"/>
      <c r="I1045" s="44" t="s">
        <v>10</v>
      </c>
    </row>
    <row r="1046" spans="1:9" x14ac:dyDescent="0.2">
      <c r="A1046" s="42"/>
      <c r="B1046" s="42">
        <v>9</v>
      </c>
      <c r="C1046" t="s">
        <v>126</v>
      </c>
      <c r="D1046" s="42" t="s">
        <v>266</v>
      </c>
      <c r="E1046" s="142" t="e">
        <f>#REF!</f>
        <v>#REF!</v>
      </c>
      <c r="F1046" s="24" t="e">
        <f>#REF!</f>
        <v>#REF!</v>
      </c>
      <c r="G1046" s="27"/>
      <c r="I1046" s="44" t="s">
        <v>10</v>
      </c>
    </row>
    <row r="1047" spans="1:9" x14ac:dyDescent="0.2">
      <c r="A1047" s="42"/>
      <c r="B1047" s="42">
        <v>9</v>
      </c>
      <c r="C1047" t="s">
        <v>126</v>
      </c>
      <c r="D1047" s="42" t="s">
        <v>266</v>
      </c>
      <c r="E1047" s="142" t="e">
        <f>#REF!</f>
        <v>#REF!</v>
      </c>
      <c r="F1047" s="24" t="e">
        <f>#REF!</f>
        <v>#REF!</v>
      </c>
      <c r="G1047" s="27"/>
      <c r="I1047" s="44" t="s">
        <v>10</v>
      </c>
    </row>
    <row r="1048" spans="1:9" x14ac:dyDescent="0.2">
      <c r="A1048" s="42"/>
      <c r="B1048" s="42">
        <v>9</v>
      </c>
      <c r="C1048" t="s">
        <v>126</v>
      </c>
      <c r="D1048" s="42" t="s">
        <v>266</v>
      </c>
      <c r="E1048" s="142" t="e">
        <f>#REF!</f>
        <v>#REF!</v>
      </c>
      <c r="F1048" s="24" t="e">
        <f>#REF!</f>
        <v>#REF!</v>
      </c>
      <c r="I1048" s="44" t="s">
        <v>10</v>
      </c>
    </row>
    <row r="1049" spans="1:9" s="42" customFormat="1" x14ac:dyDescent="0.2">
      <c r="B1049" s="42">
        <v>9</v>
      </c>
      <c r="C1049" s="42" t="s">
        <v>500</v>
      </c>
      <c r="D1049" s="42" t="s">
        <v>737</v>
      </c>
      <c r="E1049" s="142" t="e">
        <f>#REF!</f>
        <v>#REF!</v>
      </c>
      <c r="F1049" s="24" t="s">
        <v>383</v>
      </c>
      <c r="G1049" s="24"/>
      <c r="I1049" s="44"/>
    </row>
    <row r="1050" spans="1:9" x14ac:dyDescent="0.2">
      <c r="A1050" s="42"/>
      <c r="B1050" s="42">
        <v>9</v>
      </c>
      <c r="C1050" t="s">
        <v>500</v>
      </c>
      <c r="D1050" t="s">
        <v>295</v>
      </c>
      <c r="E1050" s="142" t="e">
        <f>#REF!</f>
        <v>#REF!</v>
      </c>
      <c r="F1050" s="27" t="e">
        <f>#REF!</f>
        <v>#REF!</v>
      </c>
      <c r="G1050" s="27"/>
      <c r="I1050" s="44" t="s">
        <v>10</v>
      </c>
    </row>
    <row r="1051" spans="1:9" x14ac:dyDescent="0.2">
      <c r="A1051" s="42"/>
      <c r="B1051" s="42">
        <v>9</v>
      </c>
      <c r="C1051" s="42" t="s">
        <v>500</v>
      </c>
      <c r="D1051" s="42" t="s">
        <v>295</v>
      </c>
      <c r="E1051" s="142" t="e">
        <f>#REF!</f>
        <v>#REF!</v>
      </c>
      <c r="F1051" s="27" t="e">
        <f>#REF!</f>
        <v>#REF!</v>
      </c>
      <c r="G1051" s="27"/>
      <c r="I1051" s="44" t="s">
        <v>10</v>
      </c>
    </row>
    <row r="1052" spans="1:9" x14ac:dyDescent="0.2">
      <c r="A1052" s="42"/>
      <c r="B1052" s="42">
        <v>9</v>
      </c>
      <c r="C1052" s="42" t="s">
        <v>500</v>
      </c>
      <c r="D1052" s="42" t="s">
        <v>295</v>
      </c>
      <c r="E1052" s="142" t="e">
        <f>#REF!</f>
        <v>#REF!</v>
      </c>
      <c r="F1052" s="27" t="e">
        <f>#REF!</f>
        <v>#REF!</v>
      </c>
      <c r="G1052" s="27"/>
      <c r="I1052" s="44" t="s">
        <v>10</v>
      </c>
    </row>
    <row r="1053" spans="1:9" x14ac:dyDescent="0.2">
      <c r="A1053" s="42"/>
      <c r="B1053" s="42">
        <v>9</v>
      </c>
      <c r="C1053" s="42" t="s">
        <v>500</v>
      </c>
      <c r="D1053" s="42" t="s">
        <v>295</v>
      </c>
      <c r="E1053" s="142" t="e">
        <f>#REF!</f>
        <v>#REF!</v>
      </c>
      <c r="F1053" s="27" t="e">
        <f>#REF!</f>
        <v>#REF!</v>
      </c>
      <c r="G1053" s="27"/>
      <c r="I1053" s="44" t="s">
        <v>10</v>
      </c>
    </row>
    <row r="1054" spans="1:9" x14ac:dyDescent="0.2">
      <c r="A1054" s="42"/>
      <c r="B1054" s="42">
        <v>9</v>
      </c>
      <c r="C1054" s="42" t="s">
        <v>500</v>
      </c>
      <c r="D1054" s="42" t="s">
        <v>295</v>
      </c>
      <c r="E1054" s="142" t="e">
        <f>#REF!</f>
        <v>#REF!</v>
      </c>
      <c r="F1054" s="27" t="e">
        <f>#REF!</f>
        <v>#REF!</v>
      </c>
      <c r="G1054" s="27"/>
      <c r="I1054" s="44" t="s">
        <v>10</v>
      </c>
    </row>
    <row r="1055" spans="1:9" x14ac:dyDescent="0.2">
      <c r="A1055" s="42"/>
      <c r="B1055" s="42">
        <v>9</v>
      </c>
      <c r="C1055" s="42" t="s">
        <v>500</v>
      </c>
      <c r="D1055" s="42" t="s">
        <v>295</v>
      </c>
      <c r="E1055" s="142" t="e">
        <f>#REF!</f>
        <v>#REF!</v>
      </c>
      <c r="F1055" s="24" t="e">
        <f>#REF!</f>
        <v>#REF!</v>
      </c>
      <c r="I1055" s="44" t="s">
        <v>10</v>
      </c>
    </row>
    <row r="1056" spans="1:9" x14ac:dyDescent="0.2">
      <c r="A1056" s="42"/>
      <c r="B1056" s="42">
        <v>9</v>
      </c>
      <c r="C1056" s="42" t="s">
        <v>500</v>
      </c>
      <c r="D1056" s="42" t="s">
        <v>295</v>
      </c>
      <c r="E1056" s="142" t="e">
        <f>#REF!</f>
        <v>#REF!</v>
      </c>
      <c r="F1056" s="24" t="e">
        <f>#REF!</f>
        <v>#REF!</v>
      </c>
      <c r="I1056" s="44" t="s">
        <v>10</v>
      </c>
    </row>
    <row r="1057" spans="1:9" x14ac:dyDescent="0.2">
      <c r="A1057" s="42"/>
      <c r="B1057" s="42">
        <v>9</v>
      </c>
      <c r="C1057" s="42" t="s">
        <v>500</v>
      </c>
      <c r="D1057" s="42" t="s">
        <v>295</v>
      </c>
      <c r="E1057" s="142" t="e">
        <f>#REF!</f>
        <v>#REF!</v>
      </c>
      <c r="F1057" s="24" t="e">
        <f>#REF!</f>
        <v>#REF!</v>
      </c>
      <c r="I1057" s="44" t="s">
        <v>10</v>
      </c>
    </row>
    <row r="1058" spans="1:9" x14ac:dyDescent="0.2">
      <c r="A1058" s="42"/>
      <c r="B1058" s="42">
        <v>9</v>
      </c>
      <c r="C1058" s="42" t="s">
        <v>500</v>
      </c>
      <c r="D1058" s="42" t="s">
        <v>295</v>
      </c>
      <c r="E1058" s="142" t="e">
        <f>#REF!</f>
        <v>#REF!</v>
      </c>
      <c r="F1058" s="24" t="e">
        <f>#REF!</f>
        <v>#REF!</v>
      </c>
      <c r="I1058" s="44" t="s">
        <v>10</v>
      </c>
    </row>
    <row r="1059" spans="1:9" x14ac:dyDescent="0.2">
      <c r="A1059" s="42"/>
      <c r="B1059" s="42">
        <v>9</v>
      </c>
      <c r="C1059" s="42" t="s">
        <v>500</v>
      </c>
      <c r="D1059" s="42" t="s">
        <v>295</v>
      </c>
      <c r="E1059" s="142" t="e">
        <f>#REF!</f>
        <v>#REF!</v>
      </c>
      <c r="F1059" s="24" t="e">
        <f>#REF!</f>
        <v>#REF!</v>
      </c>
      <c r="I1059" s="44" t="s">
        <v>10</v>
      </c>
    </row>
    <row r="1060" spans="1:9" x14ac:dyDescent="0.2">
      <c r="A1060" s="42"/>
      <c r="B1060" s="42">
        <v>9</v>
      </c>
      <c r="C1060" s="42" t="s">
        <v>500</v>
      </c>
      <c r="D1060" t="s">
        <v>116</v>
      </c>
      <c r="E1060" s="142" t="e">
        <f>#REF!</f>
        <v>#REF!</v>
      </c>
      <c r="F1060" s="27" t="e">
        <f>#REF!</f>
        <v>#REF!</v>
      </c>
      <c r="I1060" s="44" t="s">
        <v>10</v>
      </c>
    </row>
    <row r="1061" spans="1:9" x14ac:dyDescent="0.2">
      <c r="A1061" s="42"/>
      <c r="B1061" s="42">
        <v>9</v>
      </c>
      <c r="C1061" s="42" t="s">
        <v>500</v>
      </c>
      <c r="D1061" s="42" t="s">
        <v>116</v>
      </c>
      <c r="E1061" s="142" t="e">
        <f>#REF!</f>
        <v>#REF!</v>
      </c>
      <c r="F1061" s="27" t="e">
        <f>#REF!</f>
        <v>#REF!</v>
      </c>
      <c r="I1061" s="44" t="s">
        <v>10</v>
      </c>
    </row>
    <row r="1062" spans="1:9" x14ac:dyDescent="0.2">
      <c r="A1062" s="42"/>
      <c r="B1062" s="42">
        <v>9</v>
      </c>
      <c r="C1062" s="42" t="s">
        <v>500</v>
      </c>
      <c r="D1062" s="42" t="s">
        <v>116</v>
      </c>
      <c r="E1062" s="142" t="e">
        <f>#REF!</f>
        <v>#REF!</v>
      </c>
      <c r="F1062" s="27" t="e">
        <f>#REF!</f>
        <v>#REF!</v>
      </c>
      <c r="I1062" s="44" t="s">
        <v>10</v>
      </c>
    </row>
    <row r="1063" spans="1:9" x14ac:dyDescent="0.2">
      <c r="A1063" s="42"/>
      <c r="B1063" s="42">
        <v>9</v>
      </c>
      <c r="C1063" s="42" t="s">
        <v>500</v>
      </c>
      <c r="D1063" s="42" t="s">
        <v>116</v>
      </c>
      <c r="E1063" s="142" t="e">
        <f>#REF!</f>
        <v>#REF!</v>
      </c>
      <c r="F1063" s="27" t="e">
        <f>#REF!</f>
        <v>#REF!</v>
      </c>
      <c r="I1063" s="44" t="s">
        <v>10</v>
      </c>
    </row>
    <row r="1064" spans="1:9" x14ac:dyDescent="0.2">
      <c r="A1064" s="42"/>
      <c r="B1064" s="42">
        <v>9</v>
      </c>
      <c r="C1064" s="42" t="s">
        <v>500</v>
      </c>
      <c r="D1064" s="42" t="s">
        <v>116</v>
      </c>
      <c r="E1064" s="142" t="e">
        <f>#REF!</f>
        <v>#REF!</v>
      </c>
      <c r="F1064" s="27" t="e">
        <f>#REF!</f>
        <v>#REF!</v>
      </c>
      <c r="I1064" s="44" t="s">
        <v>10</v>
      </c>
    </row>
    <row r="1065" spans="1:9" x14ac:dyDescent="0.2">
      <c r="A1065" s="42"/>
      <c r="B1065" s="42">
        <v>9</v>
      </c>
      <c r="C1065" s="42" t="s">
        <v>500</v>
      </c>
      <c r="D1065" s="42" t="s">
        <v>116</v>
      </c>
      <c r="E1065" s="142" t="e">
        <f>#REF!</f>
        <v>#REF!</v>
      </c>
      <c r="F1065" s="24" t="e">
        <f>#REF!</f>
        <v>#REF!</v>
      </c>
      <c r="I1065" s="44" t="s">
        <v>10</v>
      </c>
    </row>
    <row r="1066" spans="1:9" x14ac:dyDescent="0.2">
      <c r="A1066" s="42"/>
      <c r="B1066" s="42">
        <v>9</v>
      </c>
      <c r="C1066" s="42" t="s">
        <v>500</v>
      </c>
      <c r="D1066" s="42" t="s">
        <v>116</v>
      </c>
      <c r="E1066" s="142" t="e">
        <f>#REF!</f>
        <v>#REF!</v>
      </c>
      <c r="F1066" s="24" t="e">
        <f>#REF!</f>
        <v>#REF!</v>
      </c>
      <c r="I1066" s="44" t="s">
        <v>10</v>
      </c>
    </row>
    <row r="1067" spans="1:9" x14ac:dyDescent="0.2">
      <c r="A1067" s="42"/>
      <c r="B1067" s="42">
        <v>9</v>
      </c>
      <c r="C1067" s="42" t="s">
        <v>500</v>
      </c>
      <c r="D1067" s="42" t="s">
        <v>116</v>
      </c>
      <c r="E1067" s="142" t="e">
        <f>#REF!</f>
        <v>#REF!</v>
      </c>
      <c r="F1067" s="24" t="e">
        <f>#REF!</f>
        <v>#REF!</v>
      </c>
      <c r="I1067" s="44" t="s">
        <v>10</v>
      </c>
    </row>
    <row r="1068" spans="1:9" x14ac:dyDescent="0.2">
      <c r="A1068" s="42"/>
      <c r="B1068" s="42">
        <v>9</v>
      </c>
      <c r="C1068" s="42" t="s">
        <v>500</v>
      </c>
      <c r="D1068" s="42" t="s">
        <v>116</v>
      </c>
      <c r="E1068" s="142" t="e">
        <f>#REF!</f>
        <v>#REF!</v>
      </c>
      <c r="F1068" s="24" t="e">
        <f>#REF!</f>
        <v>#REF!</v>
      </c>
      <c r="I1068" s="44" t="s">
        <v>10</v>
      </c>
    </row>
    <row r="1069" spans="1:9" x14ac:dyDescent="0.2">
      <c r="A1069" s="42"/>
      <c r="B1069" s="42">
        <v>9</v>
      </c>
      <c r="C1069" s="42" t="s">
        <v>500</v>
      </c>
      <c r="D1069" s="42" t="s">
        <v>116</v>
      </c>
      <c r="E1069" s="142" t="e">
        <f>#REF!</f>
        <v>#REF!</v>
      </c>
      <c r="F1069" s="24" t="e">
        <f>#REF!</f>
        <v>#REF!</v>
      </c>
      <c r="G1069" s="27"/>
      <c r="I1069" s="44" t="s">
        <v>10</v>
      </c>
    </row>
    <row r="1070" spans="1:9" x14ac:dyDescent="0.2">
      <c r="A1070" s="42"/>
      <c r="B1070" s="42">
        <v>9</v>
      </c>
      <c r="C1070" s="42" t="s">
        <v>500</v>
      </c>
      <c r="D1070" t="s">
        <v>95</v>
      </c>
      <c r="E1070" s="142" t="e">
        <f>#REF!</f>
        <v>#REF!</v>
      </c>
      <c r="F1070" s="27" t="e">
        <f>#REF!</f>
        <v>#REF!</v>
      </c>
      <c r="G1070" s="27"/>
      <c r="I1070" s="44" t="s">
        <v>10</v>
      </c>
    </row>
    <row r="1071" spans="1:9" x14ac:dyDescent="0.2">
      <c r="A1071" s="42"/>
      <c r="B1071" s="42">
        <v>9</v>
      </c>
      <c r="C1071" s="42" t="s">
        <v>500</v>
      </c>
      <c r="D1071" s="42" t="s">
        <v>95</v>
      </c>
      <c r="E1071" s="142" t="e">
        <f>#REF!</f>
        <v>#REF!</v>
      </c>
      <c r="F1071" s="27" t="e">
        <f>#REF!</f>
        <v>#REF!</v>
      </c>
      <c r="G1071" s="27"/>
      <c r="I1071" s="44" t="s">
        <v>10</v>
      </c>
    </row>
    <row r="1072" spans="1:9" x14ac:dyDescent="0.2">
      <c r="A1072" s="42"/>
      <c r="B1072" s="42">
        <v>9</v>
      </c>
      <c r="C1072" s="42" t="s">
        <v>500</v>
      </c>
      <c r="D1072" s="42" t="s">
        <v>95</v>
      </c>
      <c r="E1072" s="142" t="e">
        <f>#REF!</f>
        <v>#REF!</v>
      </c>
      <c r="F1072" s="27" t="e">
        <f>#REF!</f>
        <v>#REF!</v>
      </c>
      <c r="G1072" s="27"/>
      <c r="I1072" s="44" t="s">
        <v>10</v>
      </c>
    </row>
    <row r="1073" spans="1:9" x14ac:dyDescent="0.2">
      <c r="A1073" s="42"/>
      <c r="B1073" s="42">
        <v>9</v>
      </c>
      <c r="C1073" s="42" t="s">
        <v>500</v>
      </c>
      <c r="D1073" s="42" t="s">
        <v>95</v>
      </c>
      <c r="E1073" s="142" t="e">
        <f>#REF!</f>
        <v>#REF!</v>
      </c>
      <c r="F1073" s="27" t="e">
        <f>#REF!</f>
        <v>#REF!</v>
      </c>
      <c r="I1073" s="44" t="s">
        <v>10</v>
      </c>
    </row>
    <row r="1074" spans="1:9" x14ac:dyDescent="0.2">
      <c r="A1074" s="42"/>
      <c r="B1074" s="42">
        <v>9</v>
      </c>
      <c r="C1074" s="42" t="s">
        <v>500</v>
      </c>
      <c r="D1074" s="42" t="s">
        <v>95</v>
      </c>
      <c r="E1074" s="142" t="e">
        <f>#REF!</f>
        <v>#REF!</v>
      </c>
      <c r="F1074" s="27" t="e">
        <f>#REF!</f>
        <v>#REF!</v>
      </c>
      <c r="I1074" s="44" t="s">
        <v>10</v>
      </c>
    </row>
    <row r="1075" spans="1:9" x14ac:dyDescent="0.2">
      <c r="A1075" s="42"/>
      <c r="B1075" s="42">
        <v>9</v>
      </c>
      <c r="C1075" s="42" t="s">
        <v>500</v>
      </c>
      <c r="D1075" s="42" t="s">
        <v>95</v>
      </c>
      <c r="E1075" s="142" t="e">
        <f>#REF!</f>
        <v>#REF!</v>
      </c>
      <c r="F1075" s="24" t="e">
        <f>#REF!</f>
        <v>#REF!</v>
      </c>
      <c r="I1075" s="44" t="s">
        <v>10</v>
      </c>
    </row>
    <row r="1076" spans="1:9" x14ac:dyDescent="0.2">
      <c r="A1076" s="42"/>
      <c r="B1076" s="42">
        <v>9</v>
      </c>
      <c r="C1076" s="42" t="s">
        <v>500</v>
      </c>
      <c r="D1076" s="42" t="s">
        <v>95</v>
      </c>
      <c r="E1076" s="142" t="e">
        <f>#REF!</f>
        <v>#REF!</v>
      </c>
      <c r="F1076" s="24" t="e">
        <f>#REF!</f>
        <v>#REF!</v>
      </c>
      <c r="I1076" s="44" t="s">
        <v>10</v>
      </c>
    </row>
    <row r="1077" spans="1:9" x14ac:dyDescent="0.2">
      <c r="A1077" s="42"/>
      <c r="B1077" s="42">
        <v>9</v>
      </c>
      <c r="C1077" s="42" t="s">
        <v>500</v>
      </c>
      <c r="D1077" s="42" t="s">
        <v>95</v>
      </c>
      <c r="E1077" s="142" t="e">
        <f>#REF!</f>
        <v>#REF!</v>
      </c>
      <c r="F1077" s="24" t="e">
        <f>#REF!</f>
        <v>#REF!</v>
      </c>
      <c r="I1077" s="44" t="s">
        <v>10</v>
      </c>
    </row>
    <row r="1078" spans="1:9" x14ac:dyDescent="0.2">
      <c r="A1078" s="42"/>
      <c r="B1078" s="42">
        <v>9</v>
      </c>
      <c r="C1078" s="42" t="s">
        <v>500</v>
      </c>
      <c r="D1078" s="42" t="s">
        <v>95</v>
      </c>
      <c r="E1078" s="142" t="e">
        <f>#REF!</f>
        <v>#REF!</v>
      </c>
      <c r="F1078" s="24" t="e">
        <f>#REF!</f>
        <v>#REF!</v>
      </c>
      <c r="I1078" s="44" t="s">
        <v>10</v>
      </c>
    </row>
    <row r="1079" spans="1:9" x14ac:dyDescent="0.2">
      <c r="A1079" s="42"/>
      <c r="B1079" s="42">
        <v>9</v>
      </c>
      <c r="C1079" s="42" t="s">
        <v>500</v>
      </c>
      <c r="D1079" s="42" t="s">
        <v>95</v>
      </c>
      <c r="E1079" s="142" t="e">
        <f>#REF!</f>
        <v>#REF!</v>
      </c>
      <c r="F1079" s="24" t="e">
        <f>#REF!</f>
        <v>#REF!</v>
      </c>
      <c r="I1079" s="44" t="s">
        <v>10</v>
      </c>
    </row>
    <row r="1080" spans="1:9" x14ac:dyDescent="0.2">
      <c r="A1080" s="42"/>
      <c r="B1080" s="42">
        <v>9</v>
      </c>
      <c r="C1080" s="42" t="s">
        <v>500</v>
      </c>
      <c r="D1080" t="s">
        <v>266</v>
      </c>
      <c r="E1080" s="142" t="e">
        <f>#REF!</f>
        <v>#REF!</v>
      </c>
      <c r="F1080" s="27" t="e">
        <f>#REF!</f>
        <v>#REF!</v>
      </c>
      <c r="I1080" s="44" t="s">
        <v>10</v>
      </c>
    </row>
    <row r="1081" spans="1:9" x14ac:dyDescent="0.2">
      <c r="A1081" s="42"/>
      <c r="B1081" s="42">
        <v>9</v>
      </c>
      <c r="C1081" s="42" t="s">
        <v>500</v>
      </c>
      <c r="D1081" s="42" t="s">
        <v>266</v>
      </c>
      <c r="E1081" s="142" t="e">
        <f>#REF!</f>
        <v>#REF!</v>
      </c>
      <c r="F1081" s="27" t="e">
        <f>#REF!</f>
        <v>#REF!</v>
      </c>
      <c r="I1081" s="44" t="s">
        <v>10</v>
      </c>
    </row>
    <row r="1082" spans="1:9" x14ac:dyDescent="0.2">
      <c r="A1082" s="42"/>
      <c r="B1082" s="42">
        <v>9</v>
      </c>
      <c r="C1082" s="42" t="s">
        <v>500</v>
      </c>
      <c r="D1082" s="42" t="s">
        <v>266</v>
      </c>
      <c r="E1082" s="142" t="e">
        <f>#REF!</f>
        <v>#REF!</v>
      </c>
      <c r="F1082" s="27" t="e">
        <f>#REF!</f>
        <v>#REF!</v>
      </c>
      <c r="G1082" s="27"/>
      <c r="I1082" s="44" t="s">
        <v>10</v>
      </c>
    </row>
    <row r="1083" spans="1:9" x14ac:dyDescent="0.2">
      <c r="A1083" s="42"/>
      <c r="B1083" s="42">
        <v>9</v>
      </c>
      <c r="C1083" s="42" t="s">
        <v>500</v>
      </c>
      <c r="D1083" s="42" t="s">
        <v>266</v>
      </c>
      <c r="E1083" s="142" t="e">
        <f>#REF!</f>
        <v>#REF!</v>
      </c>
      <c r="F1083" s="27" t="e">
        <f>#REF!</f>
        <v>#REF!</v>
      </c>
      <c r="G1083" s="27"/>
      <c r="I1083" s="44" t="s">
        <v>10</v>
      </c>
    </row>
    <row r="1084" spans="1:9" x14ac:dyDescent="0.2">
      <c r="A1084" s="42"/>
      <c r="B1084" s="42">
        <v>9</v>
      </c>
      <c r="C1084" s="42" t="s">
        <v>500</v>
      </c>
      <c r="D1084" s="42" t="s">
        <v>266</v>
      </c>
      <c r="E1084" s="142" t="e">
        <f>#REF!</f>
        <v>#REF!</v>
      </c>
      <c r="F1084" s="27" t="e">
        <f>#REF!</f>
        <v>#REF!</v>
      </c>
      <c r="G1084" s="27"/>
      <c r="I1084" s="44" t="s">
        <v>10</v>
      </c>
    </row>
    <row r="1085" spans="1:9" x14ac:dyDescent="0.2">
      <c r="A1085" s="42"/>
      <c r="B1085" s="42">
        <v>9</v>
      </c>
      <c r="C1085" s="42" t="s">
        <v>500</v>
      </c>
      <c r="D1085" s="42" t="s">
        <v>266</v>
      </c>
      <c r="E1085" s="142" t="e">
        <f>#REF!</f>
        <v>#REF!</v>
      </c>
      <c r="F1085" s="24" t="e">
        <f>#REF!</f>
        <v>#REF!</v>
      </c>
      <c r="G1085" s="27"/>
      <c r="I1085" s="44" t="s">
        <v>10</v>
      </c>
    </row>
    <row r="1086" spans="1:9" x14ac:dyDescent="0.2">
      <c r="A1086" s="42"/>
      <c r="B1086" s="42">
        <v>9</v>
      </c>
      <c r="C1086" s="42" t="s">
        <v>500</v>
      </c>
      <c r="D1086" s="42" t="s">
        <v>266</v>
      </c>
      <c r="E1086" s="142" t="e">
        <f>#REF!</f>
        <v>#REF!</v>
      </c>
      <c r="F1086" s="24" t="e">
        <f>#REF!</f>
        <v>#REF!</v>
      </c>
      <c r="G1086" s="27"/>
      <c r="I1086" s="44" t="s">
        <v>10</v>
      </c>
    </row>
    <row r="1087" spans="1:9" x14ac:dyDescent="0.2">
      <c r="A1087" s="42"/>
      <c r="B1087" s="42">
        <v>9</v>
      </c>
      <c r="C1087" s="42" t="s">
        <v>500</v>
      </c>
      <c r="D1087" s="42" t="s">
        <v>266</v>
      </c>
      <c r="E1087" s="142" t="e">
        <f>#REF!</f>
        <v>#REF!</v>
      </c>
      <c r="F1087" s="24" t="e">
        <f>#REF!</f>
        <v>#REF!</v>
      </c>
      <c r="G1087" s="27"/>
      <c r="I1087" s="44" t="s">
        <v>10</v>
      </c>
    </row>
    <row r="1088" spans="1:9" x14ac:dyDescent="0.2">
      <c r="A1088" s="42"/>
      <c r="B1088" s="42">
        <v>9</v>
      </c>
      <c r="C1088" s="42" t="s">
        <v>500</v>
      </c>
      <c r="D1088" s="42" t="s">
        <v>266</v>
      </c>
      <c r="E1088" s="142" t="e">
        <f>#REF!</f>
        <v>#REF!</v>
      </c>
      <c r="F1088" s="24" t="e">
        <f>#REF!</f>
        <v>#REF!</v>
      </c>
      <c r="I1088" s="44" t="s">
        <v>10</v>
      </c>
    </row>
    <row r="1089" spans="1:9" x14ac:dyDescent="0.2">
      <c r="A1089" s="42"/>
      <c r="B1089" s="42">
        <v>9</v>
      </c>
      <c r="C1089" s="42" t="s">
        <v>500</v>
      </c>
      <c r="D1089" s="42" t="s">
        <v>266</v>
      </c>
      <c r="E1089" s="142" t="e">
        <f>#REF!</f>
        <v>#REF!</v>
      </c>
      <c r="F1089" s="24" t="e">
        <f>#REF!</f>
        <v>#REF!</v>
      </c>
      <c r="I1089" s="44" t="s">
        <v>10</v>
      </c>
    </row>
    <row r="1090" spans="1:9" x14ac:dyDescent="0.2">
      <c r="A1090" s="42"/>
      <c r="B1090" s="42">
        <v>9</v>
      </c>
      <c r="C1090" t="s">
        <v>738</v>
      </c>
      <c r="D1090" t="s">
        <v>295</v>
      </c>
      <c r="E1090" s="142" t="e">
        <f>#REF!</f>
        <v>#REF!</v>
      </c>
      <c r="F1090" s="24" t="e">
        <f>#REF!</f>
        <v>#REF!</v>
      </c>
      <c r="I1090" s="44" t="s">
        <v>10</v>
      </c>
    </row>
    <row r="1091" spans="1:9" x14ac:dyDescent="0.2">
      <c r="A1091" s="42"/>
      <c r="B1091" s="42">
        <v>9</v>
      </c>
      <c r="C1091" s="42" t="s">
        <v>738</v>
      </c>
      <c r="D1091" s="42" t="s">
        <v>295</v>
      </c>
      <c r="E1091" s="142" t="e">
        <f>#REF!</f>
        <v>#REF!</v>
      </c>
      <c r="F1091" s="24" t="e">
        <f>#REF!</f>
        <v>#REF!</v>
      </c>
      <c r="I1091" s="44" t="s">
        <v>10</v>
      </c>
    </row>
    <row r="1092" spans="1:9" x14ac:dyDescent="0.2">
      <c r="A1092" s="42"/>
      <c r="B1092" s="42">
        <v>9</v>
      </c>
      <c r="C1092" s="42" t="s">
        <v>738</v>
      </c>
      <c r="D1092" s="42" t="s">
        <v>295</v>
      </c>
      <c r="E1092" s="142" t="e">
        <f>#REF!</f>
        <v>#REF!</v>
      </c>
      <c r="F1092" s="24" t="e">
        <f>#REF!</f>
        <v>#REF!</v>
      </c>
      <c r="I1092" s="44" t="s">
        <v>10</v>
      </c>
    </row>
    <row r="1093" spans="1:9" x14ac:dyDescent="0.2">
      <c r="A1093" s="42"/>
      <c r="B1093" s="42">
        <v>9</v>
      </c>
      <c r="C1093" s="42" t="s">
        <v>738</v>
      </c>
      <c r="D1093" s="42" t="s">
        <v>295</v>
      </c>
      <c r="E1093" s="142" t="e">
        <f>#REF!</f>
        <v>#REF!</v>
      </c>
      <c r="F1093" s="24" t="e">
        <f>#REF!</f>
        <v>#REF!</v>
      </c>
      <c r="I1093" s="44" t="s">
        <v>10</v>
      </c>
    </row>
    <row r="1094" spans="1:9" x14ac:dyDescent="0.2">
      <c r="A1094" s="42"/>
      <c r="B1094" s="42">
        <v>9</v>
      </c>
      <c r="C1094" s="42" t="s">
        <v>738</v>
      </c>
      <c r="D1094" s="42" t="s">
        <v>295</v>
      </c>
      <c r="E1094" s="142" t="e">
        <f>#REF!</f>
        <v>#REF!</v>
      </c>
      <c r="F1094" s="24" t="e">
        <f>#REF!</f>
        <v>#REF!</v>
      </c>
      <c r="I1094" s="44" t="s">
        <v>10</v>
      </c>
    </row>
    <row r="1095" spans="1:9" x14ac:dyDescent="0.2">
      <c r="A1095" s="42"/>
      <c r="B1095" s="42">
        <v>9</v>
      </c>
      <c r="C1095" s="42" t="s">
        <v>738</v>
      </c>
      <c r="D1095" s="42" t="s">
        <v>295</v>
      </c>
      <c r="E1095" s="142" t="e">
        <f>#REF!</f>
        <v>#REF!</v>
      </c>
      <c r="F1095" s="24" t="e">
        <f>#REF!</f>
        <v>#REF!</v>
      </c>
      <c r="I1095" s="44" t="s">
        <v>10</v>
      </c>
    </row>
    <row r="1096" spans="1:9" x14ac:dyDescent="0.2">
      <c r="A1096" s="42"/>
      <c r="B1096" s="42">
        <v>9</v>
      </c>
      <c r="C1096" s="42" t="s">
        <v>738</v>
      </c>
      <c r="D1096" s="42" t="s">
        <v>295</v>
      </c>
      <c r="E1096" s="142" t="e">
        <f>#REF!</f>
        <v>#REF!</v>
      </c>
      <c r="F1096" s="24" t="e">
        <f>#REF!</f>
        <v>#REF!</v>
      </c>
      <c r="I1096" s="44" t="s">
        <v>10</v>
      </c>
    </row>
    <row r="1097" spans="1:9" x14ac:dyDescent="0.2">
      <c r="A1097" s="42"/>
      <c r="B1097" s="42">
        <v>9</v>
      </c>
      <c r="C1097" s="42" t="s">
        <v>738</v>
      </c>
      <c r="D1097" s="42" t="s">
        <v>295</v>
      </c>
      <c r="E1097" s="142" t="e">
        <f>#REF!</f>
        <v>#REF!</v>
      </c>
      <c r="F1097" s="24" t="e">
        <f>#REF!</f>
        <v>#REF!</v>
      </c>
      <c r="I1097" s="44" t="s">
        <v>10</v>
      </c>
    </row>
    <row r="1098" spans="1:9" x14ac:dyDescent="0.2">
      <c r="A1098" s="42"/>
      <c r="B1098" s="42">
        <v>9</v>
      </c>
      <c r="C1098" s="42" t="s">
        <v>738</v>
      </c>
      <c r="D1098" t="s">
        <v>116</v>
      </c>
      <c r="E1098" s="142" t="e">
        <f>#REF!</f>
        <v>#REF!</v>
      </c>
      <c r="F1098" s="24" t="e">
        <f>#REF!</f>
        <v>#REF!</v>
      </c>
      <c r="I1098" s="44" t="s">
        <v>10</v>
      </c>
    </row>
    <row r="1099" spans="1:9" x14ac:dyDescent="0.2">
      <c r="A1099" s="42"/>
      <c r="B1099" s="42">
        <v>9</v>
      </c>
      <c r="C1099" s="42" t="s">
        <v>738</v>
      </c>
      <c r="D1099" s="42" t="s">
        <v>116</v>
      </c>
      <c r="E1099" s="142" t="e">
        <f>#REF!</f>
        <v>#REF!</v>
      </c>
      <c r="F1099" s="24" t="e">
        <f>#REF!</f>
        <v>#REF!</v>
      </c>
      <c r="I1099" s="44" t="s">
        <v>10</v>
      </c>
    </row>
    <row r="1100" spans="1:9" x14ac:dyDescent="0.2">
      <c r="A1100" s="42"/>
      <c r="B1100" s="42">
        <v>9</v>
      </c>
      <c r="C1100" s="42" t="s">
        <v>738</v>
      </c>
      <c r="D1100" s="42" t="s">
        <v>116</v>
      </c>
      <c r="E1100" s="142" t="e">
        <f>#REF!</f>
        <v>#REF!</v>
      </c>
      <c r="F1100" s="24" t="e">
        <f>#REF!</f>
        <v>#REF!</v>
      </c>
      <c r="I1100" s="44" t="s">
        <v>10</v>
      </c>
    </row>
    <row r="1101" spans="1:9" x14ac:dyDescent="0.2">
      <c r="A1101" s="42"/>
      <c r="B1101" s="42">
        <v>9</v>
      </c>
      <c r="C1101" s="42" t="s">
        <v>738</v>
      </c>
      <c r="D1101" s="42" t="s">
        <v>116</v>
      </c>
      <c r="E1101" s="142" t="e">
        <f>#REF!</f>
        <v>#REF!</v>
      </c>
      <c r="F1101" s="24" t="e">
        <f>#REF!</f>
        <v>#REF!</v>
      </c>
      <c r="I1101" s="44" t="s">
        <v>10</v>
      </c>
    </row>
    <row r="1102" spans="1:9" x14ac:dyDescent="0.2">
      <c r="A1102" s="42"/>
      <c r="B1102" s="42">
        <v>9</v>
      </c>
      <c r="C1102" s="42" t="s">
        <v>738</v>
      </c>
      <c r="D1102" s="42" t="s">
        <v>116</v>
      </c>
      <c r="E1102" s="142" t="e">
        <f>#REF!</f>
        <v>#REF!</v>
      </c>
      <c r="F1102" s="24" t="e">
        <f>#REF!</f>
        <v>#REF!</v>
      </c>
      <c r="I1102" s="44" t="s">
        <v>10</v>
      </c>
    </row>
    <row r="1103" spans="1:9" x14ac:dyDescent="0.2">
      <c r="A1103" s="42"/>
      <c r="B1103" s="42">
        <v>9</v>
      </c>
      <c r="C1103" s="42" t="s">
        <v>738</v>
      </c>
      <c r="D1103" s="42" t="s">
        <v>116</v>
      </c>
      <c r="E1103" s="142" t="e">
        <f>#REF!</f>
        <v>#REF!</v>
      </c>
      <c r="F1103" s="24" t="e">
        <f>#REF!</f>
        <v>#REF!</v>
      </c>
      <c r="G1103" s="27"/>
      <c r="I1103" s="44" t="s">
        <v>10</v>
      </c>
    </row>
    <row r="1104" spans="1:9" x14ac:dyDescent="0.2">
      <c r="A1104" s="42"/>
      <c r="B1104" s="42">
        <v>9</v>
      </c>
      <c r="C1104" s="42" t="s">
        <v>738</v>
      </c>
      <c r="D1104" s="42" t="s">
        <v>116</v>
      </c>
      <c r="E1104" s="142" t="e">
        <f>#REF!</f>
        <v>#REF!</v>
      </c>
      <c r="F1104" s="24" t="e">
        <f>#REF!</f>
        <v>#REF!</v>
      </c>
      <c r="G1104" s="27"/>
      <c r="I1104" s="44" t="s">
        <v>10</v>
      </c>
    </row>
    <row r="1105" spans="1:9" x14ac:dyDescent="0.2">
      <c r="A1105" s="42"/>
      <c r="B1105" s="42">
        <v>9</v>
      </c>
      <c r="C1105" s="42" t="s">
        <v>738</v>
      </c>
      <c r="D1105" s="42" t="s">
        <v>116</v>
      </c>
      <c r="E1105" s="142" t="e">
        <f>#REF!</f>
        <v>#REF!</v>
      </c>
      <c r="F1105" s="24" t="e">
        <f>#REF!</f>
        <v>#REF!</v>
      </c>
      <c r="G1105" s="27"/>
      <c r="I1105" s="44" t="s">
        <v>10</v>
      </c>
    </row>
    <row r="1106" spans="1:9" x14ac:dyDescent="0.2">
      <c r="A1106" s="42"/>
      <c r="B1106" s="42">
        <v>9</v>
      </c>
      <c r="C1106" s="42" t="s">
        <v>738</v>
      </c>
      <c r="D1106" t="s">
        <v>95</v>
      </c>
      <c r="E1106" s="142" t="e">
        <f>#REF!</f>
        <v>#REF!</v>
      </c>
      <c r="F1106" s="24" t="e">
        <f>#REF!</f>
        <v>#REF!</v>
      </c>
      <c r="G1106" s="27"/>
      <c r="I1106" s="44" t="s">
        <v>10</v>
      </c>
    </row>
    <row r="1107" spans="1:9" x14ac:dyDescent="0.2">
      <c r="A1107" s="42"/>
      <c r="B1107" s="42">
        <v>9</v>
      </c>
      <c r="C1107" s="42" t="s">
        <v>738</v>
      </c>
      <c r="D1107" s="42" t="s">
        <v>95</v>
      </c>
      <c r="E1107" s="142" t="e">
        <f>#REF!</f>
        <v>#REF!</v>
      </c>
      <c r="F1107" s="24" t="e">
        <f>#REF!</f>
        <v>#REF!</v>
      </c>
      <c r="G1107" s="27"/>
      <c r="I1107" s="44" t="s">
        <v>10</v>
      </c>
    </row>
    <row r="1108" spans="1:9" x14ac:dyDescent="0.2">
      <c r="A1108" s="42"/>
      <c r="B1108" s="42">
        <v>9</v>
      </c>
      <c r="C1108" s="42" t="s">
        <v>738</v>
      </c>
      <c r="D1108" s="42" t="s">
        <v>95</v>
      </c>
      <c r="E1108" s="142" t="e">
        <f>#REF!</f>
        <v>#REF!</v>
      </c>
      <c r="F1108" s="24" t="e">
        <f>#REF!</f>
        <v>#REF!</v>
      </c>
      <c r="G1108" s="27"/>
      <c r="I1108" s="44" t="s">
        <v>10</v>
      </c>
    </row>
    <row r="1109" spans="1:9" x14ac:dyDescent="0.2">
      <c r="A1109" s="42"/>
      <c r="B1109" s="42">
        <v>9</v>
      </c>
      <c r="C1109" s="42" t="s">
        <v>738</v>
      </c>
      <c r="D1109" s="42" t="s">
        <v>95</v>
      </c>
      <c r="E1109" s="142" t="e">
        <f>#REF!</f>
        <v>#REF!</v>
      </c>
      <c r="F1109" s="24" t="e">
        <f>#REF!</f>
        <v>#REF!</v>
      </c>
      <c r="I1109" s="44" t="s">
        <v>10</v>
      </c>
    </row>
    <row r="1110" spans="1:9" x14ac:dyDescent="0.2">
      <c r="A1110" s="42"/>
      <c r="B1110" s="42">
        <v>9</v>
      </c>
      <c r="C1110" s="42" t="s">
        <v>738</v>
      </c>
      <c r="D1110" s="42" t="s">
        <v>95</v>
      </c>
      <c r="E1110" s="142" t="e">
        <f>#REF!</f>
        <v>#REF!</v>
      </c>
      <c r="F1110" s="24" t="e">
        <f>#REF!</f>
        <v>#REF!</v>
      </c>
      <c r="I1110" s="44" t="s">
        <v>10</v>
      </c>
    </row>
    <row r="1111" spans="1:9" x14ac:dyDescent="0.2">
      <c r="A1111" s="42"/>
      <c r="B1111" s="42">
        <v>9</v>
      </c>
      <c r="C1111" s="42" t="s">
        <v>738</v>
      </c>
      <c r="D1111" s="42" t="s">
        <v>95</v>
      </c>
      <c r="E1111" s="142" t="e">
        <f>#REF!</f>
        <v>#REF!</v>
      </c>
      <c r="F1111" s="24" t="e">
        <f>#REF!</f>
        <v>#REF!</v>
      </c>
      <c r="I1111" s="44" t="s">
        <v>10</v>
      </c>
    </row>
    <row r="1112" spans="1:9" x14ac:dyDescent="0.2">
      <c r="A1112" s="42"/>
      <c r="B1112" s="42">
        <v>9</v>
      </c>
      <c r="C1112" s="42" t="s">
        <v>738</v>
      </c>
      <c r="D1112" s="42" t="s">
        <v>95</v>
      </c>
      <c r="E1112" s="142" t="e">
        <f>#REF!</f>
        <v>#REF!</v>
      </c>
      <c r="F1112" s="24" t="e">
        <f>#REF!</f>
        <v>#REF!</v>
      </c>
      <c r="I1112" s="44" t="s">
        <v>10</v>
      </c>
    </row>
    <row r="1113" spans="1:9" x14ac:dyDescent="0.2">
      <c r="A1113" s="42"/>
      <c r="B1113" s="42">
        <v>9</v>
      </c>
      <c r="C1113" s="42" t="s">
        <v>738</v>
      </c>
      <c r="D1113" s="42" t="s">
        <v>95</v>
      </c>
      <c r="E1113" s="142" t="e">
        <f>#REF!</f>
        <v>#REF!</v>
      </c>
      <c r="F1113" s="24" t="e">
        <f>#REF!</f>
        <v>#REF!</v>
      </c>
      <c r="I1113" s="44" t="s">
        <v>10</v>
      </c>
    </row>
    <row r="1114" spans="1:9" x14ac:dyDescent="0.2">
      <c r="A1114" s="42"/>
      <c r="B1114" s="42">
        <v>9</v>
      </c>
      <c r="C1114" s="42" t="s">
        <v>738</v>
      </c>
      <c r="D1114" t="s">
        <v>116</v>
      </c>
      <c r="E1114" s="142" t="e">
        <f>#REF!</f>
        <v>#REF!</v>
      </c>
      <c r="F1114" s="24" t="e">
        <f>#REF!</f>
        <v>#REF!</v>
      </c>
      <c r="I1114" s="44" t="s">
        <v>10</v>
      </c>
    </row>
    <row r="1115" spans="1:9" x14ac:dyDescent="0.2">
      <c r="A1115" s="42"/>
      <c r="B1115" s="42">
        <v>9</v>
      </c>
      <c r="C1115" s="42" t="s">
        <v>738</v>
      </c>
      <c r="D1115" s="42" t="s">
        <v>116</v>
      </c>
      <c r="E1115" s="142" t="e">
        <f>#REF!</f>
        <v>#REF!</v>
      </c>
      <c r="F1115" s="24" t="e">
        <f>#REF!</f>
        <v>#REF!</v>
      </c>
      <c r="I1115" s="44" t="s">
        <v>10</v>
      </c>
    </row>
    <row r="1116" spans="1:9" x14ac:dyDescent="0.2">
      <c r="A1116" s="42"/>
      <c r="B1116" s="42">
        <v>9</v>
      </c>
      <c r="C1116" s="42" t="s">
        <v>738</v>
      </c>
      <c r="D1116" s="42" t="s">
        <v>116</v>
      </c>
      <c r="E1116" s="142" t="e">
        <f>#REF!</f>
        <v>#REF!</v>
      </c>
      <c r="F1116" s="24" t="e">
        <f>#REF!</f>
        <v>#REF!</v>
      </c>
      <c r="I1116" s="44" t="s">
        <v>10</v>
      </c>
    </row>
    <row r="1117" spans="1:9" x14ac:dyDescent="0.2">
      <c r="A1117" s="42"/>
      <c r="B1117" s="42">
        <v>9</v>
      </c>
      <c r="C1117" s="42" t="s">
        <v>738</v>
      </c>
      <c r="D1117" s="42" t="s">
        <v>116</v>
      </c>
      <c r="E1117" s="142" t="e">
        <f>#REF!</f>
        <v>#REF!</v>
      </c>
      <c r="F1117" s="24" t="e">
        <f>#REF!</f>
        <v>#REF!</v>
      </c>
      <c r="I1117" s="44" t="s">
        <v>10</v>
      </c>
    </row>
    <row r="1118" spans="1:9" x14ac:dyDescent="0.2">
      <c r="A1118" s="42"/>
      <c r="B1118" s="42">
        <v>9</v>
      </c>
      <c r="C1118" s="42" t="s">
        <v>738</v>
      </c>
      <c r="D1118" s="42" t="s">
        <v>116</v>
      </c>
      <c r="E1118" s="142" t="e">
        <f>#REF!</f>
        <v>#REF!</v>
      </c>
      <c r="F1118" s="24" t="e">
        <f>#REF!</f>
        <v>#REF!</v>
      </c>
      <c r="I1118" s="44" t="s">
        <v>10</v>
      </c>
    </row>
    <row r="1119" spans="1:9" x14ac:dyDescent="0.2">
      <c r="A1119" s="42"/>
      <c r="B1119" s="42">
        <v>9</v>
      </c>
      <c r="C1119" s="42" t="s">
        <v>738</v>
      </c>
      <c r="D1119" s="42" t="s">
        <v>116</v>
      </c>
      <c r="E1119" s="142" t="e">
        <f>#REF!</f>
        <v>#REF!</v>
      </c>
      <c r="F1119" s="24" t="e">
        <f>#REF!</f>
        <v>#REF!</v>
      </c>
      <c r="I1119" s="44" t="s">
        <v>10</v>
      </c>
    </row>
    <row r="1120" spans="1:9" x14ac:dyDescent="0.2">
      <c r="A1120" s="42"/>
      <c r="B1120" s="42">
        <v>9</v>
      </c>
      <c r="C1120" s="42" t="s">
        <v>738</v>
      </c>
      <c r="D1120" s="42" t="s">
        <v>116</v>
      </c>
      <c r="E1120" s="142" t="e">
        <f>#REF!</f>
        <v>#REF!</v>
      </c>
      <c r="F1120" s="24" t="e">
        <f>#REF!</f>
        <v>#REF!</v>
      </c>
      <c r="I1120" s="44" t="s">
        <v>10</v>
      </c>
    </row>
    <row r="1121" spans="1:9" x14ac:dyDescent="0.2">
      <c r="A1121" s="42"/>
      <c r="B1121" s="42">
        <v>9</v>
      </c>
      <c r="C1121" s="42" t="s">
        <v>738</v>
      </c>
      <c r="D1121" s="42" t="s">
        <v>116</v>
      </c>
      <c r="E1121" s="142" t="e">
        <f>#REF!</f>
        <v>#REF!</v>
      </c>
      <c r="F1121" s="24" t="e">
        <f>#REF!</f>
        <v>#REF!</v>
      </c>
      <c r="I1121" s="44" t="s">
        <v>10</v>
      </c>
    </row>
    <row r="1122" spans="1:9" x14ac:dyDescent="0.2">
      <c r="A1122" s="42"/>
      <c r="B1122" s="42">
        <v>9</v>
      </c>
      <c r="C1122" t="s">
        <v>739</v>
      </c>
      <c r="D1122" s="42" t="s">
        <v>295</v>
      </c>
      <c r="E1122" s="142" t="e">
        <f>#REF!</f>
        <v>#REF!</v>
      </c>
      <c r="F1122" s="24" t="e">
        <f>#REF!</f>
        <v>#REF!</v>
      </c>
      <c r="I1122" s="44" t="s">
        <v>10</v>
      </c>
    </row>
    <row r="1123" spans="1:9" x14ac:dyDescent="0.2">
      <c r="A1123" s="42"/>
      <c r="B1123" s="42">
        <v>9</v>
      </c>
      <c r="C1123" s="42" t="s">
        <v>739</v>
      </c>
      <c r="D1123" s="42" t="s">
        <v>295</v>
      </c>
      <c r="E1123" s="142" t="e">
        <f>#REF!</f>
        <v>#REF!</v>
      </c>
      <c r="F1123" s="24" t="e">
        <f>#REF!</f>
        <v>#REF!</v>
      </c>
      <c r="I1123" s="44" t="s">
        <v>10</v>
      </c>
    </row>
    <row r="1124" spans="1:9" x14ac:dyDescent="0.2">
      <c r="A1124" s="42"/>
      <c r="B1124" s="42">
        <v>9</v>
      </c>
      <c r="C1124" s="42" t="s">
        <v>739</v>
      </c>
      <c r="D1124" s="42" t="s">
        <v>295</v>
      </c>
      <c r="E1124" s="142" t="e">
        <f>#REF!</f>
        <v>#REF!</v>
      </c>
      <c r="F1124" s="24" t="e">
        <f>#REF!</f>
        <v>#REF!</v>
      </c>
      <c r="I1124" s="44" t="s">
        <v>10</v>
      </c>
    </row>
    <row r="1125" spans="1:9" x14ac:dyDescent="0.2">
      <c r="A1125" s="42"/>
      <c r="B1125" s="42">
        <v>9</v>
      </c>
      <c r="C1125" s="42" t="s">
        <v>739</v>
      </c>
      <c r="D1125" s="42" t="s">
        <v>295</v>
      </c>
      <c r="E1125" s="142" t="e">
        <f>#REF!</f>
        <v>#REF!</v>
      </c>
      <c r="F1125" s="24" t="e">
        <f>#REF!</f>
        <v>#REF!</v>
      </c>
      <c r="I1125" s="44" t="s">
        <v>10</v>
      </c>
    </row>
    <row r="1126" spans="1:9" x14ac:dyDescent="0.2">
      <c r="A1126" s="42"/>
      <c r="B1126" s="42">
        <v>9</v>
      </c>
      <c r="C1126" s="42" t="s">
        <v>739</v>
      </c>
      <c r="D1126" s="42" t="s">
        <v>295</v>
      </c>
      <c r="E1126" s="142" t="e">
        <f>#REF!</f>
        <v>#REF!</v>
      </c>
      <c r="F1126" s="24" t="e">
        <f>#REF!</f>
        <v>#REF!</v>
      </c>
      <c r="I1126" s="44" t="s">
        <v>10</v>
      </c>
    </row>
    <row r="1127" spans="1:9" x14ac:dyDescent="0.2">
      <c r="A1127" s="42"/>
      <c r="B1127" s="42">
        <v>9</v>
      </c>
      <c r="C1127" s="42" t="s">
        <v>739</v>
      </c>
      <c r="D1127" s="42" t="s">
        <v>295</v>
      </c>
      <c r="E1127" s="142" t="e">
        <f>#REF!</f>
        <v>#REF!</v>
      </c>
      <c r="F1127" s="24" t="e">
        <f>#REF!</f>
        <v>#REF!</v>
      </c>
      <c r="I1127" s="44" t="s">
        <v>10</v>
      </c>
    </row>
    <row r="1128" spans="1:9" x14ac:dyDescent="0.2">
      <c r="A1128" s="42"/>
      <c r="B1128" s="42">
        <v>9</v>
      </c>
      <c r="C1128" s="42" t="s">
        <v>739</v>
      </c>
      <c r="D1128" s="42" t="s">
        <v>295</v>
      </c>
      <c r="E1128" s="142" t="e">
        <f>#REF!</f>
        <v>#REF!</v>
      </c>
      <c r="F1128" s="24" t="e">
        <f>#REF!</f>
        <v>#REF!</v>
      </c>
      <c r="I1128" s="44" t="s">
        <v>10</v>
      </c>
    </row>
    <row r="1129" spans="1:9" x14ac:dyDescent="0.2">
      <c r="A1129" s="42"/>
      <c r="B1129" s="42">
        <v>9</v>
      </c>
      <c r="C1129" s="42" t="s">
        <v>739</v>
      </c>
      <c r="D1129" s="42" t="s">
        <v>116</v>
      </c>
      <c r="E1129" s="142" t="e">
        <f>#REF!</f>
        <v>#REF!</v>
      </c>
      <c r="F1129" s="24" t="e">
        <f>#REF!</f>
        <v>#REF!</v>
      </c>
      <c r="I1129" s="44" t="s">
        <v>10</v>
      </c>
    </row>
    <row r="1130" spans="1:9" x14ac:dyDescent="0.2">
      <c r="A1130" s="42"/>
      <c r="B1130" s="42">
        <v>9</v>
      </c>
      <c r="C1130" s="42" t="s">
        <v>739</v>
      </c>
      <c r="D1130" s="42" t="s">
        <v>116</v>
      </c>
      <c r="E1130" s="142" t="e">
        <f>#REF!</f>
        <v>#REF!</v>
      </c>
      <c r="F1130" s="24" t="e">
        <f>#REF!</f>
        <v>#REF!</v>
      </c>
      <c r="I1130" s="44" t="s">
        <v>10</v>
      </c>
    </row>
    <row r="1131" spans="1:9" x14ac:dyDescent="0.2">
      <c r="A1131" s="42"/>
      <c r="B1131" s="42">
        <v>9</v>
      </c>
      <c r="C1131" s="42" t="s">
        <v>739</v>
      </c>
      <c r="D1131" s="42" t="s">
        <v>116</v>
      </c>
      <c r="E1131" s="142" t="e">
        <f>#REF!</f>
        <v>#REF!</v>
      </c>
      <c r="F1131" s="24" t="e">
        <f>#REF!</f>
        <v>#REF!</v>
      </c>
      <c r="G1131" s="27"/>
      <c r="I1131" s="44" t="s">
        <v>10</v>
      </c>
    </row>
    <row r="1132" spans="1:9" x14ac:dyDescent="0.2">
      <c r="A1132" s="42"/>
      <c r="B1132" s="42">
        <v>9</v>
      </c>
      <c r="C1132" s="42" t="s">
        <v>739</v>
      </c>
      <c r="D1132" s="42" t="s">
        <v>116</v>
      </c>
      <c r="E1132" s="142" t="e">
        <f>#REF!</f>
        <v>#REF!</v>
      </c>
      <c r="F1132" s="24" t="e">
        <f>#REF!</f>
        <v>#REF!</v>
      </c>
      <c r="G1132" s="27"/>
      <c r="I1132" s="44" t="s">
        <v>10</v>
      </c>
    </row>
    <row r="1133" spans="1:9" x14ac:dyDescent="0.2">
      <c r="A1133" s="42"/>
      <c r="B1133" s="42">
        <v>9</v>
      </c>
      <c r="C1133" s="42" t="s">
        <v>739</v>
      </c>
      <c r="D1133" s="42" t="s">
        <v>116</v>
      </c>
      <c r="E1133" s="142" t="e">
        <f>#REF!</f>
        <v>#REF!</v>
      </c>
      <c r="F1133" s="24" t="e">
        <f>#REF!</f>
        <v>#REF!</v>
      </c>
      <c r="G1133" s="27"/>
      <c r="I1133" s="44" t="s">
        <v>10</v>
      </c>
    </row>
    <row r="1134" spans="1:9" x14ac:dyDescent="0.2">
      <c r="A1134" s="42"/>
      <c r="B1134" s="42">
        <v>9</v>
      </c>
      <c r="C1134" s="42" t="s">
        <v>739</v>
      </c>
      <c r="D1134" s="42" t="s">
        <v>116</v>
      </c>
      <c r="E1134" s="142" t="e">
        <f>#REF!</f>
        <v>#REF!</v>
      </c>
      <c r="F1134" s="24" t="e">
        <f>#REF!</f>
        <v>#REF!</v>
      </c>
      <c r="G1134" s="27"/>
      <c r="I1134" s="44" t="s">
        <v>10</v>
      </c>
    </row>
    <row r="1135" spans="1:9" x14ac:dyDescent="0.2">
      <c r="A1135" s="42"/>
      <c r="B1135" s="42">
        <v>9</v>
      </c>
      <c r="C1135" s="42" t="s">
        <v>739</v>
      </c>
      <c r="D1135" s="42" t="s">
        <v>116</v>
      </c>
      <c r="E1135" s="142" t="e">
        <f>#REF!</f>
        <v>#REF!</v>
      </c>
      <c r="F1135" s="24" t="e">
        <f>#REF!</f>
        <v>#REF!</v>
      </c>
      <c r="G1135" s="27"/>
      <c r="I1135" s="44" t="s">
        <v>10</v>
      </c>
    </row>
    <row r="1136" spans="1:9" x14ac:dyDescent="0.2">
      <c r="A1136" s="42"/>
      <c r="B1136" s="42">
        <v>9</v>
      </c>
      <c r="C1136" s="42" t="s">
        <v>739</v>
      </c>
      <c r="D1136" s="42" t="s">
        <v>95</v>
      </c>
      <c r="E1136" s="142" t="e">
        <f>#REF!</f>
        <v>#REF!</v>
      </c>
      <c r="F1136" s="24" t="e">
        <f>#REF!</f>
        <v>#REF!</v>
      </c>
      <c r="G1136" s="27"/>
      <c r="I1136" s="44" t="s">
        <v>10</v>
      </c>
    </row>
    <row r="1137" spans="1:9" x14ac:dyDescent="0.2">
      <c r="A1137" s="42"/>
      <c r="B1137" s="42">
        <v>9</v>
      </c>
      <c r="C1137" s="42" t="s">
        <v>739</v>
      </c>
      <c r="D1137" s="42" t="s">
        <v>95</v>
      </c>
      <c r="E1137" s="142" t="e">
        <f>#REF!</f>
        <v>#REF!</v>
      </c>
      <c r="F1137" s="24" t="e">
        <f>#REF!</f>
        <v>#REF!</v>
      </c>
      <c r="G1137" s="27"/>
      <c r="I1137" s="44" t="s">
        <v>10</v>
      </c>
    </row>
    <row r="1138" spans="1:9" x14ac:dyDescent="0.2">
      <c r="A1138" s="42"/>
      <c r="B1138" s="42">
        <v>9</v>
      </c>
      <c r="C1138" s="42" t="s">
        <v>739</v>
      </c>
      <c r="D1138" s="42" t="s">
        <v>95</v>
      </c>
      <c r="E1138" s="142" t="e">
        <f>#REF!</f>
        <v>#REF!</v>
      </c>
      <c r="F1138" s="24" t="e">
        <f>#REF!</f>
        <v>#REF!</v>
      </c>
      <c r="I1138" s="44" t="s">
        <v>10</v>
      </c>
    </row>
    <row r="1139" spans="1:9" x14ac:dyDescent="0.2">
      <c r="A1139" s="42"/>
      <c r="B1139" s="42">
        <v>9</v>
      </c>
      <c r="C1139" s="42" t="s">
        <v>739</v>
      </c>
      <c r="D1139" s="42" t="s">
        <v>95</v>
      </c>
      <c r="E1139" s="142" t="e">
        <f>#REF!</f>
        <v>#REF!</v>
      </c>
      <c r="F1139" s="24" t="e">
        <f>#REF!</f>
        <v>#REF!</v>
      </c>
      <c r="I1139" s="44" t="s">
        <v>10</v>
      </c>
    </row>
    <row r="1140" spans="1:9" x14ac:dyDescent="0.2">
      <c r="A1140" s="42"/>
      <c r="B1140" s="42">
        <v>9</v>
      </c>
      <c r="C1140" s="42" t="s">
        <v>739</v>
      </c>
      <c r="D1140" s="42" t="s">
        <v>95</v>
      </c>
      <c r="E1140" s="142" t="e">
        <f>#REF!</f>
        <v>#REF!</v>
      </c>
      <c r="F1140" s="24" t="e">
        <f>#REF!</f>
        <v>#REF!</v>
      </c>
      <c r="I1140" s="44" t="s">
        <v>10</v>
      </c>
    </row>
    <row r="1141" spans="1:9" x14ac:dyDescent="0.2">
      <c r="A1141" s="42"/>
      <c r="B1141" s="42">
        <v>9</v>
      </c>
      <c r="C1141" s="42" t="s">
        <v>739</v>
      </c>
      <c r="D1141" s="42" t="s">
        <v>95</v>
      </c>
      <c r="E1141" s="142" t="e">
        <f>#REF!</f>
        <v>#REF!</v>
      </c>
      <c r="F1141" s="24" t="e">
        <f>#REF!</f>
        <v>#REF!</v>
      </c>
      <c r="I1141" s="44" t="s">
        <v>10</v>
      </c>
    </row>
    <row r="1142" spans="1:9" x14ac:dyDescent="0.2">
      <c r="A1142" s="42"/>
      <c r="B1142" s="42">
        <v>9</v>
      </c>
      <c r="C1142" s="42" t="s">
        <v>739</v>
      </c>
      <c r="D1142" s="42" t="s">
        <v>95</v>
      </c>
      <c r="E1142" s="142" t="e">
        <f>#REF!</f>
        <v>#REF!</v>
      </c>
      <c r="F1142" s="24" t="e">
        <f>#REF!</f>
        <v>#REF!</v>
      </c>
      <c r="I1142" s="44" t="s">
        <v>10</v>
      </c>
    </row>
    <row r="1143" spans="1:9" x14ac:dyDescent="0.2">
      <c r="A1143" s="42"/>
      <c r="B1143" s="42">
        <v>9</v>
      </c>
      <c r="C1143" s="42" t="s">
        <v>739</v>
      </c>
      <c r="D1143" s="42" t="s">
        <v>266</v>
      </c>
      <c r="E1143" s="142" t="e">
        <f>#REF!</f>
        <v>#REF!</v>
      </c>
      <c r="F1143" s="24" t="e">
        <f>#REF!</f>
        <v>#REF!</v>
      </c>
      <c r="I1143" s="44" t="s">
        <v>10</v>
      </c>
    </row>
    <row r="1144" spans="1:9" x14ac:dyDescent="0.2">
      <c r="A1144" s="42"/>
      <c r="B1144" s="42">
        <v>9</v>
      </c>
      <c r="C1144" s="42" t="s">
        <v>739</v>
      </c>
      <c r="D1144" s="42" t="s">
        <v>266</v>
      </c>
      <c r="E1144" s="142" t="e">
        <f>#REF!</f>
        <v>#REF!</v>
      </c>
      <c r="F1144" s="24" t="e">
        <f>#REF!</f>
        <v>#REF!</v>
      </c>
      <c r="I1144" s="44" t="s">
        <v>10</v>
      </c>
    </row>
    <row r="1145" spans="1:9" x14ac:dyDescent="0.2">
      <c r="A1145" s="42"/>
      <c r="B1145" s="42">
        <v>9</v>
      </c>
      <c r="C1145" s="42" t="s">
        <v>739</v>
      </c>
      <c r="D1145" s="42" t="s">
        <v>266</v>
      </c>
      <c r="E1145" s="142" t="e">
        <f>#REF!</f>
        <v>#REF!</v>
      </c>
      <c r="F1145" s="24" t="e">
        <f>#REF!</f>
        <v>#REF!</v>
      </c>
      <c r="I1145" s="44" t="s">
        <v>10</v>
      </c>
    </row>
    <row r="1146" spans="1:9" x14ac:dyDescent="0.2">
      <c r="A1146" s="42"/>
      <c r="B1146" s="42">
        <v>9</v>
      </c>
      <c r="C1146" s="42" t="s">
        <v>739</v>
      </c>
      <c r="D1146" s="42" t="s">
        <v>266</v>
      </c>
      <c r="E1146" s="142" t="e">
        <f>#REF!</f>
        <v>#REF!</v>
      </c>
      <c r="F1146" s="24" t="e">
        <f>#REF!</f>
        <v>#REF!</v>
      </c>
      <c r="I1146" s="44" t="s">
        <v>10</v>
      </c>
    </row>
    <row r="1147" spans="1:9" x14ac:dyDescent="0.2">
      <c r="A1147" s="42"/>
      <c r="B1147" s="42">
        <v>9</v>
      </c>
      <c r="C1147" s="42" t="s">
        <v>739</v>
      </c>
      <c r="D1147" s="42" t="s">
        <v>266</v>
      </c>
      <c r="E1147" s="142" t="e">
        <f>#REF!</f>
        <v>#REF!</v>
      </c>
      <c r="F1147" s="24" t="e">
        <f>#REF!</f>
        <v>#REF!</v>
      </c>
      <c r="I1147" s="44" t="s">
        <v>10</v>
      </c>
    </row>
    <row r="1148" spans="1:9" x14ac:dyDescent="0.2">
      <c r="A1148" s="42"/>
      <c r="B1148" s="42">
        <v>9</v>
      </c>
      <c r="C1148" s="42" t="s">
        <v>739</v>
      </c>
      <c r="D1148" s="42" t="s">
        <v>266</v>
      </c>
      <c r="E1148" s="142" t="e">
        <f>#REF!</f>
        <v>#REF!</v>
      </c>
      <c r="F1148" s="24" t="e">
        <f>#REF!</f>
        <v>#REF!</v>
      </c>
      <c r="I1148" s="44" t="s">
        <v>10</v>
      </c>
    </row>
    <row r="1149" spans="1:9" x14ac:dyDescent="0.2">
      <c r="A1149" s="42"/>
      <c r="B1149" s="42">
        <v>9</v>
      </c>
      <c r="C1149" s="42" t="s">
        <v>739</v>
      </c>
      <c r="D1149" s="42" t="s">
        <v>266</v>
      </c>
      <c r="E1149" s="142" t="e">
        <f>#REF!</f>
        <v>#REF!</v>
      </c>
      <c r="F1149" s="24" t="e">
        <f>#REF!</f>
        <v>#REF!</v>
      </c>
      <c r="I1149" s="44" t="s">
        <v>10</v>
      </c>
    </row>
    <row r="1150" spans="1:9" s="42" customFormat="1" x14ac:dyDescent="0.2">
      <c r="B1150" s="42">
        <v>9</v>
      </c>
      <c r="C1150" s="42" t="s">
        <v>118</v>
      </c>
      <c r="D1150" s="42" t="s">
        <v>737</v>
      </c>
      <c r="E1150" s="142" t="e">
        <f>#REF!</f>
        <v>#REF!</v>
      </c>
      <c r="F1150" s="24" t="s">
        <v>383</v>
      </c>
      <c r="G1150" s="24"/>
      <c r="I1150" s="44"/>
    </row>
    <row r="1151" spans="1:9" x14ac:dyDescent="0.2">
      <c r="A1151" s="42"/>
      <c r="B1151" s="42">
        <v>9</v>
      </c>
      <c r="C1151" s="42" t="s">
        <v>118</v>
      </c>
      <c r="D1151" t="s">
        <v>295</v>
      </c>
      <c r="E1151" s="142" t="e">
        <f>#REF!</f>
        <v>#REF!</v>
      </c>
      <c r="F1151" s="24" t="e">
        <f>#REF!</f>
        <v>#REF!</v>
      </c>
      <c r="I1151" s="44" t="s">
        <v>10</v>
      </c>
    </row>
    <row r="1152" spans="1:9" x14ac:dyDescent="0.2">
      <c r="A1152" s="42"/>
      <c r="B1152" s="42">
        <v>9</v>
      </c>
      <c r="C1152" s="42" t="s">
        <v>118</v>
      </c>
      <c r="D1152" s="42" t="s">
        <v>295</v>
      </c>
      <c r="E1152" s="142" t="e">
        <f>#REF!</f>
        <v>#REF!</v>
      </c>
      <c r="F1152" s="24" t="e">
        <f>#REF!</f>
        <v>#REF!</v>
      </c>
      <c r="I1152" s="44" t="s">
        <v>10</v>
      </c>
    </row>
    <row r="1153" spans="1:9" x14ac:dyDescent="0.2">
      <c r="A1153" s="42"/>
      <c r="B1153" s="42">
        <v>9</v>
      </c>
      <c r="C1153" s="42" t="s">
        <v>118</v>
      </c>
      <c r="D1153" s="42" t="s">
        <v>295</v>
      </c>
      <c r="E1153" s="142" t="e">
        <f>#REF!</f>
        <v>#REF!</v>
      </c>
      <c r="F1153" s="24" t="e">
        <f>#REF!</f>
        <v>#REF!</v>
      </c>
      <c r="I1153" s="44" t="s">
        <v>10</v>
      </c>
    </row>
    <row r="1154" spans="1:9" x14ac:dyDescent="0.2">
      <c r="A1154" s="42"/>
      <c r="B1154" s="42">
        <v>9</v>
      </c>
      <c r="C1154" s="42" t="s">
        <v>118</v>
      </c>
      <c r="D1154" s="42" t="s">
        <v>295</v>
      </c>
      <c r="E1154" s="142" t="e">
        <f>#REF!</f>
        <v>#REF!</v>
      </c>
      <c r="F1154" s="24" t="e">
        <f>#REF!</f>
        <v>#REF!</v>
      </c>
      <c r="I1154" s="44" t="s">
        <v>10</v>
      </c>
    </row>
    <row r="1155" spans="1:9" x14ac:dyDescent="0.2">
      <c r="A1155" s="42"/>
      <c r="B1155" s="42">
        <v>9</v>
      </c>
      <c r="C1155" s="42" t="s">
        <v>118</v>
      </c>
      <c r="D1155" s="42" t="s">
        <v>295</v>
      </c>
      <c r="E1155" s="142" t="e">
        <f>#REF!</f>
        <v>#REF!</v>
      </c>
      <c r="F1155" s="24" t="e">
        <f>#REF!</f>
        <v>#REF!</v>
      </c>
      <c r="I1155" s="44" t="s">
        <v>10</v>
      </c>
    </row>
    <row r="1156" spans="1:9" x14ac:dyDescent="0.2">
      <c r="A1156" s="42"/>
      <c r="B1156" s="42">
        <v>9</v>
      </c>
      <c r="C1156" s="42" t="s">
        <v>118</v>
      </c>
      <c r="D1156" s="42" t="s">
        <v>295</v>
      </c>
      <c r="E1156" s="142" t="e">
        <f>#REF!</f>
        <v>#REF!</v>
      </c>
      <c r="F1156" s="27" t="e">
        <f>#REF!</f>
        <v>#REF!</v>
      </c>
      <c r="G1156" s="27"/>
      <c r="I1156" s="44" t="s">
        <v>10</v>
      </c>
    </row>
    <row r="1157" spans="1:9" x14ac:dyDescent="0.2">
      <c r="A1157" s="42"/>
      <c r="B1157" s="42">
        <v>9</v>
      </c>
      <c r="C1157" s="42" t="s">
        <v>118</v>
      </c>
      <c r="D1157" s="42" t="s">
        <v>295</v>
      </c>
      <c r="E1157" s="142" t="e">
        <f>#REF!</f>
        <v>#REF!</v>
      </c>
      <c r="F1157" s="24" t="e">
        <f>#REF!</f>
        <v>#REF!</v>
      </c>
      <c r="I1157" s="44" t="s">
        <v>10</v>
      </c>
    </row>
    <row r="1158" spans="1:9" x14ac:dyDescent="0.2">
      <c r="A1158" s="42"/>
      <c r="B1158" s="42">
        <v>9</v>
      </c>
      <c r="C1158" s="42" t="s">
        <v>118</v>
      </c>
      <c r="D1158" s="42" t="s">
        <v>295</v>
      </c>
      <c r="E1158" s="142" t="e">
        <f>#REF!</f>
        <v>#REF!</v>
      </c>
      <c r="F1158" s="24" t="e">
        <f>#REF!</f>
        <v>#REF!</v>
      </c>
      <c r="I1158" s="44" t="s">
        <v>10</v>
      </c>
    </row>
    <row r="1159" spans="1:9" x14ac:dyDescent="0.2">
      <c r="A1159" s="42"/>
      <c r="B1159" s="42">
        <v>9</v>
      </c>
      <c r="C1159" s="42" t="s">
        <v>118</v>
      </c>
      <c r="D1159" s="42" t="s">
        <v>295</v>
      </c>
      <c r="E1159" s="142" t="e">
        <f>#REF!</f>
        <v>#REF!</v>
      </c>
      <c r="F1159" s="24" t="e">
        <f>#REF!</f>
        <v>#REF!</v>
      </c>
      <c r="I1159" s="44" t="s">
        <v>10</v>
      </c>
    </row>
    <row r="1160" spans="1:9" x14ac:dyDescent="0.2">
      <c r="A1160" s="42"/>
      <c r="B1160" s="42">
        <v>9</v>
      </c>
      <c r="C1160" s="42" t="s">
        <v>118</v>
      </c>
      <c r="D1160" s="42" t="s">
        <v>295</v>
      </c>
      <c r="E1160" s="142" t="e">
        <f>#REF!</f>
        <v>#REF!</v>
      </c>
      <c r="F1160" s="24" t="e">
        <f>#REF!</f>
        <v>#REF!</v>
      </c>
      <c r="I1160" s="44" t="s">
        <v>10</v>
      </c>
    </row>
    <row r="1161" spans="1:9" x14ac:dyDescent="0.2">
      <c r="A1161" s="42"/>
      <c r="B1161" s="42">
        <v>9</v>
      </c>
      <c r="C1161" s="42" t="s">
        <v>118</v>
      </c>
      <c r="D1161" s="42" t="s">
        <v>295</v>
      </c>
      <c r="E1161" s="142" t="e">
        <f>#REF!</f>
        <v>#REF!</v>
      </c>
      <c r="F1161" s="24" t="e">
        <f>#REF!</f>
        <v>#REF!</v>
      </c>
      <c r="I1161" s="44" t="s">
        <v>10</v>
      </c>
    </row>
    <row r="1162" spans="1:9" x14ac:dyDescent="0.2">
      <c r="A1162" s="42"/>
      <c r="B1162" s="42">
        <v>9</v>
      </c>
      <c r="C1162" s="42" t="s">
        <v>118</v>
      </c>
      <c r="D1162" s="42" t="s">
        <v>295</v>
      </c>
      <c r="E1162" s="142" t="e">
        <f>#REF!</f>
        <v>#REF!</v>
      </c>
      <c r="F1162" s="24" t="e">
        <f>#REF!</f>
        <v>#REF!</v>
      </c>
      <c r="I1162" s="44" t="s">
        <v>10</v>
      </c>
    </row>
    <row r="1163" spans="1:9" x14ac:dyDescent="0.2">
      <c r="A1163" s="42"/>
      <c r="B1163" s="42">
        <v>9</v>
      </c>
      <c r="C1163" s="42" t="s">
        <v>118</v>
      </c>
      <c r="D1163" s="42" t="s">
        <v>295</v>
      </c>
      <c r="E1163" s="142" t="e">
        <f>#REF!</f>
        <v>#REF!</v>
      </c>
      <c r="F1163" s="24" t="e">
        <f>#REF!</f>
        <v>#REF!</v>
      </c>
      <c r="I1163" s="44" t="s">
        <v>10</v>
      </c>
    </row>
    <row r="1164" spans="1:9" x14ac:dyDescent="0.2">
      <c r="A1164" s="42"/>
      <c r="B1164" s="42">
        <v>9</v>
      </c>
      <c r="C1164" s="42" t="s">
        <v>118</v>
      </c>
      <c r="D1164" t="s">
        <v>116</v>
      </c>
      <c r="E1164" s="142" t="e">
        <f>#REF!</f>
        <v>#REF!</v>
      </c>
      <c r="F1164" s="24" t="e">
        <f>#REF!</f>
        <v>#REF!</v>
      </c>
      <c r="I1164" s="44" t="s">
        <v>10</v>
      </c>
    </row>
    <row r="1165" spans="1:9" x14ac:dyDescent="0.2">
      <c r="A1165" s="42"/>
      <c r="B1165" s="42">
        <v>9</v>
      </c>
      <c r="C1165" s="42" t="s">
        <v>118</v>
      </c>
      <c r="D1165" s="42" t="s">
        <v>116</v>
      </c>
      <c r="E1165" s="142" t="e">
        <f>#REF!</f>
        <v>#REF!</v>
      </c>
      <c r="F1165" s="24" t="e">
        <f>#REF!</f>
        <v>#REF!</v>
      </c>
      <c r="I1165" s="44" t="s">
        <v>10</v>
      </c>
    </row>
    <row r="1166" spans="1:9" x14ac:dyDescent="0.2">
      <c r="A1166" s="42"/>
      <c r="B1166" s="42">
        <v>9</v>
      </c>
      <c r="C1166" s="42" t="s">
        <v>118</v>
      </c>
      <c r="D1166" s="42" t="s">
        <v>116</v>
      </c>
      <c r="E1166" s="142" t="e">
        <f>#REF!</f>
        <v>#REF!</v>
      </c>
      <c r="F1166" s="24" t="e">
        <f>#REF!</f>
        <v>#REF!</v>
      </c>
      <c r="G1166" s="27"/>
      <c r="I1166" s="44" t="s">
        <v>10</v>
      </c>
    </row>
    <row r="1167" spans="1:9" x14ac:dyDescent="0.2">
      <c r="A1167" s="42"/>
      <c r="B1167" s="42">
        <v>9</v>
      </c>
      <c r="C1167" s="42" t="s">
        <v>118</v>
      </c>
      <c r="D1167" s="42" t="s">
        <v>116</v>
      </c>
      <c r="E1167" s="142" t="e">
        <f>#REF!</f>
        <v>#REF!</v>
      </c>
      <c r="F1167" s="24" t="e">
        <f>#REF!</f>
        <v>#REF!</v>
      </c>
      <c r="G1167" s="27"/>
      <c r="I1167" s="44" t="s">
        <v>10</v>
      </c>
    </row>
    <row r="1168" spans="1:9" x14ac:dyDescent="0.2">
      <c r="A1168" s="42"/>
      <c r="B1168" s="42">
        <v>9</v>
      </c>
      <c r="C1168" s="42" t="s">
        <v>118</v>
      </c>
      <c r="D1168" s="42" t="s">
        <v>116</v>
      </c>
      <c r="E1168" s="142" t="e">
        <f>#REF!</f>
        <v>#REF!</v>
      </c>
      <c r="F1168" s="24" t="e">
        <f>#REF!</f>
        <v>#REF!</v>
      </c>
      <c r="G1168" s="27"/>
      <c r="I1168" s="44" t="s">
        <v>10</v>
      </c>
    </row>
    <row r="1169" spans="1:9" x14ac:dyDescent="0.2">
      <c r="A1169" s="42"/>
      <c r="B1169" s="42">
        <v>9</v>
      </c>
      <c r="C1169" s="42" t="s">
        <v>118</v>
      </c>
      <c r="D1169" s="42" t="s">
        <v>116</v>
      </c>
      <c r="E1169" s="142" t="e">
        <f>#REF!</f>
        <v>#REF!</v>
      </c>
      <c r="F1169" s="27" t="e">
        <f>#REF!</f>
        <v>#REF!</v>
      </c>
      <c r="G1169" s="27"/>
      <c r="I1169" s="44" t="s">
        <v>10</v>
      </c>
    </row>
    <row r="1170" spans="1:9" x14ac:dyDescent="0.2">
      <c r="A1170" s="42"/>
      <c r="B1170" s="42">
        <v>9</v>
      </c>
      <c r="C1170" s="42" t="s">
        <v>118</v>
      </c>
      <c r="D1170" s="42" t="s">
        <v>116</v>
      </c>
      <c r="E1170" s="142" t="e">
        <f>#REF!</f>
        <v>#REF!</v>
      </c>
      <c r="F1170" s="24" t="e">
        <f>#REF!</f>
        <v>#REF!</v>
      </c>
      <c r="G1170" s="27"/>
      <c r="I1170" s="44" t="s">
        <v>10</v>
      </c>
    </row>
    <row r="1171" spans="1:9" x14ac:dyDescent="0.2">
      <c r="A1171" s="42"/>
      <c r="B1171" s="42">
        <v>9</v>
      </c>
      <c r="C1171" s="42" t="s">
        <v>118</v>
      </c>
      <c r="D1171" s="42" t="s">
        <v>116</v>
      </c>
      <c r="E1171" s="142" t="e">
        <f>#REF!</f>
        <v>#REF!</v>
      </c>
      <c r="F1171" s="24" t="e">
        <f>#REF!</f>
        <v>#REF!</v>
      </c>
      <c r="G1171" s="27"/>
      <c r="I1171" s="44" t="s">
        <v>10</v>
      </c>
    </row>
    <row r="1172" spans="1:9" x14ac:dyDescent="0.2">
      <c r="A1172" s="42"/>
      <c r="B1172" s="42">
        <v>9</v>
      </c>
      <c r="C1172" s="42" t="s">
        <v>118</v>
      </c>
      <c r="D1172" s="42" t="s">
        <v>116</v>
      </c>
      <c r="E1172" s="142" t="e">
        <f>#REF!</f>
        <v>#REF!</v>
      </c>
      <c r="F1172" s="24" t="e">
        <f>#REF!</f>
        <v>#REF!</v>
      </c>
      <c r="G1172" s="27"/>
      <c r="I1172" s="44" t="s">
        <v>10</v>
      </c>
    </row>
    <row r="1173" spans="1:9" x14ac:dyDescent="0.2">
      <c r="A1173" s="42"/>
      <c r="B1173" s="42">
        <v>9</v>
      </c>
      <c r="C1173" s="42" t="s">
        <v>118</v>
      </c>
      <c r="D1173" s="42" t="s">
        <v>116</v>
      </c>
      <c r="E1173" s="142" t="e">
        <f>#REF!</f>
        <v>#REF!</v>
      </c>
      <c r="F1173" s="24" t="e">
        <f>#REF!</f>
        <v>#REF!</v>
      </c>
      <c r="G1173" s="27"/>
      <c r="I1173" s="44" t="s">
        <v>10</v>
      </c>
    </row>
    <row r="1174" spans="1:9" x14ac:dyDescent="0.2">
      <c r="A1174" s="42"/>
      <c r="B1174" s="42">
        <v>9</v>
      </c>
      <c r="C1174" s="42" t="s">
        <v>118</v>
      </c>
      <c r="D1174" s="42" t="s">
        <v>116</v>
      </c>
      <c r="E1174" s="142" t="e">
        <f>#REF!</f>
        <v>#REF!</v>
      </c>
      <c r="F1174" s="24" t="e">
        <f>#REF!</f>
        <v>#REF!</v>
      </c>
      <c r="G1174" s="27"/>
      <c r="I1174" s="44" t="s">
        <v>10</v>
      </c>
    </row>
    <row r="1175" spans="1:9" x14ac:dyDescent="0.2">
      <c r="A1175" s="42"/>
      <c r="B1175" s="42">
        <v>9</v>
      </c>
      <c r="C1175" s="42" t="s">
        <v>118</v>
      </c>
      <c r="D1175" s="42" t="s">
        <v>116</v>
      </c>
      <c r="E1175" s="142" t="e">
        <f>#REF!</f>
        <v>#REF!</v>
      </c>
      <c r="F1175" s="24" t="e">
        <f>#REF!</f>
        <v>#REF!</v>
      </c>
      <c r="I1175" s="44" t="s">
        <v>10</v>
      </c>
    </row>
    <row r="1176" spans="1:9" x14ac:dyDescent="0.2">
      <c r="A1176" s="42"/>
      <c r="B1176" s="42">
        <v>9</v>
      </c>
      <c r="C1176" s="42" t="s">
        <v>118</v>
      </c>
      <c r="D1176" s="42" t="s">
        <v>116</v>
      </c>
      <c r="E1176" s="142" t="e">
        <f>#REF!</f>
        <v>#REF!</v>
      </c>
      <c r="F1176" s="24" t="e">
        <f>#REF!</f>
        <v>#REF!</v>
      </c>
      <c r="I1176" s="44" t="s">
        <v>10</v>
      </c>
    </row>
    <row r="1177" spans="1:9" x14ac:dyDescent="0.2">
      <c r="A1177" s="42"/>
      <c r="B1177" s="42">
        <v>9</v>
      </c>
      <c r="C1177" s="42" t="s">
        <v>118</v>
      </c>
      <c r="D1177" t="s">
        <v>95</v>
      </c>
      <c r="E1177" s="142" t="e">
        <f>#REF!</f>
        <v>#REF!</v>
      </c>
      <c r="F1177" s="24" t="e">
        <f>#REF!</f>
        <v>#REF!</v>
      </c>
      <c r="I1177" s="44" t="s">
        <v>10</v>
      </c>
    </row>
    <row r="1178" spans="1:9" x14ac:dyDescent="0.2">
      <c r="A1178" s="42"/>
      <c r="B1178" s="42">
        <v>9</v>
      </c>
      <c r="C1178" s="42" t="s">
        <v>118</v>
      </c>
      <c r="D1178" s="42" t="s">
        <v>95</v>
      </c>
      <c r="E1178" s="142" t="e">
        <f>#REF!</f>
        <v>#REF!</v>
      </c>
      <c r="F1178" s="24" t="e">
        <f>#REF!</f>
        <v>#REF!</v>
      </c>
      <c r="I1178" s="44" t="s">
        <v>10</v>
      </c>
    </row>
    <row r="1179" spans="1:9" x14ac:dyDescent="0.2">
      <c r="A1179" s="42"/>
      <c r="B1179" s="42">
        <v>9</v>
      </c>
      <c r="C1179" s="42" t="s">
        <v>118</v>
      </c>
      <c r="D1179" s="42" t="s">
        <v>95</v>
      </c>
      <c r="E1179" s="142" t="e">
        <f>#REF!</f>
        <v>#REF!</v>
      </c>
      <c r="F1179" s="24" t="e">
        <f>#REF!</f>
        <v>#REF!</v>
      </c>
      <c r="I1179" s="44" t="s">
        <v>10</v>
      </c>
    </row>
    <row r="1180" spans="1:9" x14ac:dyDescent="0.2">
      <c r="A1180" s="42"/>
      <c r="B1180" s="42">
        <v>9</v>
      </c>
      <c r="C1180" s="42" t="s">
        <v>118</v>
      </c>
      <c r="D1180" s="42" t="s">
        <v>95</v>
      </c>
      <c r="E1180" s="142" t="e">
        <f>#REF!</f>
        <v>#REF!</v>
      </c>
      <c r="F1180" s="24" t="e">
        <f>#REF!</f>
        <v>#REF!</v>
      </c>
      <c r="I1180" s="44" t="s">
        <v>10</v>
      </c>
    </row>
    <row r="1181" spans="1:9" x14ac:dyDescent="0.2">
      <c r="A1181" s="42"/>
      <c r="B1181" s="42">
        <v>9</v>
      </c>
      <c r="C1181" s="42" t="s">
        <v>118</v>
      </c>
      <c r="D1181" s="42" t="s">
        <v>95</v>
      </c>
      <c r="E1181" s="142" t="e">
        <f>#REF!</f>
        <v>#REF!</v>
      </c>
      <c r="F1181" s="24" t="e">
        <f>#REF!</f>
        <v>#REF!</v>
      </c>
      <c r="I1181" s="44" t="s">
        <v>10</v>
      </c>
    </row>
    <row r="1182" spans="1:9" x14ac:dyDescent="0.2">
      <c r="A1182" s="42"/>
      <c r="B1182" s="42">
        <v>9</v>
      </c>
      <c r="C1182" s="42" t="s">
        <v>118</v>
      </c>
      <c r="D1182" s="42" t="s">
        <v>95</v>
      </c>
      <c r="E1182" s="142" t="e">
        <f>#REF!</f>
        <v>#REF!</v>
      </c>
      <c r="F1182" s="27" t="e">
        <f>#REF!</f>
        <v>#REF!</v>
      </c>
      <c r="I1182" s="44" t="s">
        <v>10</v>
      </c>
    </row>
    <row r="1183" spans="1:9" x14ac:dyDescent="0.2">
      <c r="A1183" s="42"/>
      <c r="B1183" s="42">
        <v>9</v>
      </c>
      <c r="C1183" s="42" t="s">
        <v>118</v>
      </c>
      <c r="D1183" s="42" t="s">
        <v>95</v>
      </c>
      <c r="E1183" s="142" t="e">
        <f>#REF!</f>
        <v>#REF!</v>
      </c>
      <c r="F1183" s="24" t="e">
        <f>#REF!</f>
        <v>#REF!</v>
      </c>
      <c r="I1183" s="44" t="s">
        <v>10</v>
      </c>
    </row>
    <row r="1184" spans="1:9" x14ac:dyDescent="0.2">
      <c r="A1184" s="42"/>
      <c r="B1184" s="42">
        <v>9</v>
      </c>
      <c r="C1184" s="42" t="s">
        <v>118</v>
      </c>
      <c r="D1184" s="42" t="s">
        <v>95</v>
      </c>
      <c r="E1184" s="142" t="e">
        <f>#REF!</f>
        <v>#REF!</v>
      </c>
      <c r="F1184" s="24" t="e">
        <f>#REF!</f>
        <v>#REF!</v>
      </c>
      <c r="I1184" s="44" t="s">
        <v>10</v>
      </c>
    </row>
    <row r="1185" spans="1:9" x14ac:dyDescent="0.2">
      <c r="A1185" s="42"/>
      <c r="B1185" s="42">
        <v>9</v>
      </c>
      <c r="C1185" s="42" t="s">
        <v>118</v>
      </c>
      <c r="D1185" s="42" t="s">
        <v>95</v>
      </c>
      <c r="E1185" s="142" t="e">
        <f>#REF!</f>
        <v>#REF!</v>
      </c>
      <c r="F1185" s="24" t="e">
        <f>#REF!</f>
        <v>#REF!</v>
      </c>
      <c r="G1185" s="27"/>
      <c r="I1185" s="44" t="s">
        <v>10</v>
      </c>
    </row>
    <row r="1186" spans="1:9" x14ac:dyDescent="0.2">
      <c r="A1186" s="42"/>
      <c r="B1186" s="42">
        <v>9</v>
      </c>
      <c r="C1186" s="42" t="s">
        <v>118</v>
      </c>
      <c r="D1186" s="42" t="s">
        <v>95</v>
      </c>
      <c r="E1186" s="142" t="e">
        <f>#REF!</f>
        <v>#REF!</v>
      </c>
      <c r="F1186" s="24" t="e">
        <f>#REF!</f>
        <v>#REF!</v>
      </c>
      <c r="G1186" s="27"/>
      <c r="I1186" s="44" t="s">
        <v>10</v>
      </c>
    </row>
    <row r="1187" spans="1:9" x14ac:dyDescent="0.2">
      <c r="A1187" s="42"/>
      <c r="B1187" s="42">
        <v>9</v>
      </c>
      <c r="C1187" s="42" t="s">
        <v>118</v>
      </c>
      <c r="D1187" s="42" t="s">
        <v>95</v>
      </c>
      <c r="E1187" s="142" t="e">
        <f>#REF!</f>
        <v>#REF!</v>
      </c>
      <c r="F1187" s="24" t="e">
        <f>#REF!</f>
        <v>#REF!</v>
      </c>
      <c r="G1187" s="27"/>
      <c r="I1187" s="44" t="s">
        <v>10</v>
      </c>
    </row>
    <row r="1188" spans="1:9" x14ac:dyDescent="0.2">
      <c r="A1188" s="42"/>
      <c r="B1188" s="42">
        <v>9</v>
      </c>
      <c r="C1188" s="42" t="s">
        <v>118</v>
      </c>
      <c r="D1188" s="42" t="s">
        <v>95</v>
      </c>
      <c r="E1188" s="142" t="e">
        <f>#REF!</f>
        <v>#REF!</v>
      </c>
      <c r="F1188" s="24" t="e">
        <f>#REF!</f>
        <v>#REF!</v>
      </c>
      <c r="I1188" s="44" t="s">
        <v>10</v>
      </c>
    </row>
    <row r="1189" spans="1:9" x14ac:dyDescent="0.2">
      <c r="A1189" s="42"/>
      <c r="B1189" s="42">
        <v>9</v>
      </c>
      <c r="C1189" s="42" t="s">
        <v>118</v>
      </c>
      <c r="D1189" s="42" t="s">
        <v>95</v>
      </c>
      <c r="E1189" s="142" t="e">
        <f>#REF!</f>
        <v>#REF!</v>
      </c>
      <c r="F1189" s="24" t="e">
        <f>#REF!</f>
        <v>#REF!</v>
      </c>
      <c r="I1189" s="44" t="s">
        <v>10</v>
      </c>
    </row>
    <row r="1190" spans="1:9" x14ac:dyDescent="0.2">
      <c r="A1190" s="42"/>
      <c r="B1190" s="42">
        <v>9</v>
      </c>
      <c r="C1190" s="42" t="s">
        <v>118</v>
      </c>
      <c r="D1190" t="s">
        <v>266</v>
      </c>
      <c r="E1190" s="142" t="e">
        <f>#REF!</f>
        <v>#REF!</v>
      </c>
      <c r="F1190" s="24" t="e">
        <f>#REF!</f>
        <v>#REF!</v>
      </c>
      <c r="I1190" s="44" t="s">
        <v>10</v>
      </c>
    </row>
    <row r="1191" spans="1:9" x14ac:dyDescent="0.2">
      <c r="A1191" s="42"/>
      <c r="B1191" s="42">
        <v>9</v>
      </c>
      <c r="C1191" s="42" t="s">
        <v>118</v>
      </c>
      <c r="D1191" s="42" t="s">
        <v>266</v>
      </c>
      <c r="E1191" s="142" t="e">
        <f>#REF!</f>
        <v>#REF!</v>
      </c>
      <c r="F1191" s="24" t="e">
        <f>#REF!</f>
        <v>#REF!</v>
      </c>
      <c r="I1191" s="44" t="s">
        <v>10</v>
      </c>
    </row>
    <row r="1192" spans="1:9" x14ac:dyDescent="0.2">
      <c r="A1192" s="42"/>
      <c r="B1192" s="42">
        <v>9</v>
      </c>
      <c r="C1192" s="42" t="s">
        <v>118</v>
      </c>
      <c r="D1192" s="42" t="s">
        <v>266</v>
      </c>
      <c r="E1192" s="142" t="e">
        <f>#REF!</f>
        <v>#REF!</v>
      </c>
      <c r="F1192" s="24" t="e">
        <f>#REF!</f>
        <v>#REF!</v>
      </c>
      <c r="I1192" s="44" t="s">
        <v>10</v>
      </c>
    </row>
    <row r="1193" spans="1:9" x14ac:dyDescent="0.2">
      <c r="A1193" s="42"/>
      <c r="B1193" s="42">
        <v>9</v>
      </c>
      <c r="C1193" s="42" t="s">
        <v>118</v>
      </c>
      <c r="D1193" s="42" t="s">
        <v>266</v>
      </c>
      <c r="E1193" s="142" t="e">
        <f>#REF!</f>
        <v>#REF!</v>
      </c>
      <c r="F1193" s="24" t="e">
        <f>#REF!</f>
        <v>#REF!</v>
      </c>
      <c r="I1193" s="44" t="s">
        <v>10</v>
      </c>
    </row>
    <row r="1194" spans="1:9" x14ac:dyDescent="0.2">
      <c r="A1194" s="42"/>
      <c r="B1194" s="42">
        <v>9</v>
      </c>
      <c r="C1194" s="42" t="s">
        <v>118</v>
      </c>
      <c r="D1194" s="42" t="s">
        <v>266</v>
      </c>
      <c r="E1194" s="142" t="e">
        <f>#REF!</f>
        <v>#REF!</v>
      </c>
      <c r="F1194" s="24" t="e">
        <f>#REF!</f>
        <v>#REF!</v>
      </c>
      <c r="G1194" s="27"/>
      <c r="I1194" s="44" t="s">
        <v>10</v>
      </c>
    </row>
    <row r="1195" spans="1:9" x14ac:dyDescent="0.2">
      <c r="A1195" s="42"/>
      <c r="B1195" s="42">
        <v>9</v>
      </c>
      <c r="C1195" s="42" t="s">
        <v>118</v>
      </c>
      <c r="D1195" s="42" t="s">
        <v>266</v>
      </c>
      <c r="E1195" s="142" t="e">
        <f>#REF!</f>
        <v>#REF!</v>
      </c>
      <c r="F1195" s="27" t="e">
        <f>#REF!</f>
        <v>#REF!</v>
      </c>
      <c r="G1195" s="27"/>
      <c r="I1195" s="44" t="s">
        <v>10</v>
      </c>
    </row>
    <row r="1196" spans="1:9" x14ac:dyDescent="0.2">
      <c r="A1196" s="42"/>
      <c r="B1196" s="42">
        <v>9</v>
      </c>
      <c r="C1196" s="42" t="s">
        <v>118</v>
      </c>
      <c r="D1196" s="42" t="s">
        <v>266</v>
      </c>
      <c r="E1196" s="142" t="e">
        <f>#REF!</f>
        <v>#REF!</v>
      </c>
      <c r="F1196" s="24" t="e">
        <f>#REF!</f>
        <v>#REF!</v>
      </c>
      <c r="G1196" s="27"/>
      <c r="I1196" s="44" t="s">
        <v>10</v>
      </c>
    </row>
    <row r="1197" spans="1:9" x14ac:dyDescent="0.2">
      <c r="A1197" s="42"/>
      <c r="B1197" s="42">
        <v>9</v>
      </c>
      <c r="C1197" s="42" t="s">
        <v>118</v>
      </c>
      <c r="D1197" s="42" t="s">
        <v>266</v>
      </c>
      <c r="E1197" s="142" t="e">
        <f>#REF!</f>
        <v>#REF!</v>
      </c>
      <c r="F1197" s="24" t="e">
        <f>#REF!</f>
        <v>#REF!</v>
      </c>
      <c r="G1197" s="27"/>
      <c r="I1197" s="44" t="s">
        <v>10</v>
      </c>
    </row>
    <row r="1198" spans="1:9" x14ac:dyDescent="0.2">
      <c r="A1198" s="42"/>
      <c r="B1198" s="42">
        <v>9</v>
      </c>
      <c r="C1198" s="42" t="s">
        <v>118</v>
      </c>
      <c r="D1198" s="42" t="s">
        <v>266</v>
      </c>
      <c r="E1198" s="142" t="e">
        <f>#REF!</f>
        <v>#REF!</v>
      </c>
      <c r="F1198" s="24" t="e">
        <f>#REF!</f>
        <v>#REF!</v>
      </c>
      <c r="I1198" s="44" t="s">
        <v>10</v>
      </c>
    </row>
    <row r="1199" spans="1:9" x14ac:dyDescent="0.2">
      <c r="A1199" s="42"/>
      <c r="B1199" s="42">
        <v>9</v>
      </c>
      <c r="C1199" s="42" t="s">
        <v>118</v>
      </c>
      <c r="D1199" s="42" t="s">
        <v>266</v>
      </c>
      <c r="E1199" s="142" t="e">
        <f>#REF!</f>
        <v>#REF!</v>
      </c>
      <c r="F1199" s="24" t="e">
        <f>#REF!</f>
        <v>#REF!</v>
      </c>
      <c r="I1199" s="44" t="s">
        <v>10</v>
      </c>
    </row>
    <row r="1200" spans="1:9" x14ac:dyDescent="0.2">
      <c r="A1200" s="42"/>
      <c r="B1200" s="42">
        <v>9</v>
      </c>
      <c r="C1200" s="42" t="s">
        <v>118</v>
      </c>
      <c r="D1200" s="42" t="s">
        <v>266</v>
      </c>
      <c r="E1200" s="142" t="e">
        <f>#REF!</f>
        <v>#REF!</v>
      </c>
      <c r="F1200" s="24" t="e">
        <f>#REF!</f>
        <v>#REF!</v>
      </c>
      <c r="I1200" s="44" t="s">
        <v>10</v>
      </c>
    </row>
    <row r="1201" spans="1:9" x14ac:dyDescent="0.2">
      <c r="A1201" s="42"/>
      <c r="B1201" s="42">
        <v>9</v>
      </c>
      <c r="C1201" s="42" t="s">
        <v>118</v>
      </c>
      <c r="D1201" s="42" t="s">
        <v>266</v>
      </c>
      <c r="E1201" s="142" t="e">
        <f>#REF!</f>
        <v>#REF!</v>
      </c>
      <c r="F1201" s="24" t="e">
        <f>#REF!</f>
        <v>#REF!</v>
      </c>
      <c r="I1201" s="44" t="s">
        <v>10</v>
      </c>
    </row>
    <row r="1202" spans="1:9" x14ac:dyDescent="0.2">
      <c r="A1202" s="42"/>
      <c r="B1202" s="42">
        <v>9</v>
      </c>
      <c r="C1202" s="42" t="s">
        <v>118</v>
      </c>
      <c r="D1202" s="42" t="s">
        <v>266</v>
      </c>
      <c r="E1202" s="142" t="e">
        <f>#REF!</f>
        <v>#REF!</v>
      </c>
      <c r="F1202" s="24" t="e">
        <f>#REF!</f>
        <v>#REF!</v>
      </c>
      <c r="I1202" s="44" t="s">
        <v>10</v>
      </c>
    </row>
    <row r="1203" spans="1:9" s="42" customFormat="1" x14ac:dyDescent="0.2">
      <c r="B1203" s="42">
        <v>9</v>
      </c>
      <c r="C1203" s="42" t="s">
        <v>127</v>
      </c>
      <c r="D1203" s="42" t="s">
        <v>737</v>
      </c>
      <c r="E1203" s="142" t="e">
        <f>#REF!</f>
        <v>#REF!</v>
      </c>
      <c r="F1203" s="24" t="s">
        <v>383</v>
      </c>
      <c r="G1203" s="24"/>
      <c r="I1203" s="44"/>
    </row>
    <row r="1204" spans="1:9" x14ac:dyDescent="0.2">
      <c r="A1204" s="42"/>
      <c r="B1204" s="42">
        <v>9</v>
      </c>
      <c r="C1204" t="s">
        <v>127</v>
      </c>
      <c r="D1204" s="42" t="s">
        <v>295</v>
      </c>
      <c r="E1204" s="142" t="e">
        <f>#REF!</f>
        <v>#REF!</v>
      </c>
      <c r="F1204" s="24" t="e">
        <f>#REF!</f>
        <v>#REF!</v>
      </c>
      <c r="I1204" s="44" t="s">
        <v>10</v>
      </c>
    </row>
    <row r="1205" spans="1:9" x14ac:dyDescent="0.2">
      <c r="A1205" s="42"/>
      <c r="B1205" s="42">
        <v>9</v>
      </c>
      <c r="C1205" s="42" t="s">
        <v>127</v>
      </c>
      <c r="D1205" s="42" t="s">
        <v>295</v>
      </c>
      <c r="E1205" s="142" t="e">
        <f>#REF!</f>
        <v>#REF!</v>
      </c>
      <c r="F1205" s="24" t="e">
        <f>#REF!</f>
        <v>#REF!</v>
      </c>
      <c r="I1205" s="44" t="s">
        <v>10</v>
      </c>
    </row>
    <row r="1206" spans="1:9" x14ac:dyDescent="0.2">
      <c r="A1206" s="42"/>
      <c r="B1206" s="42">
        <v>9</v>
      </c>
      <c r="C1206" s="42" t="s">
        <v>127</v>
      </c>
      <c r="D1206" s="42" t="s">
        <v>295</v>
      </c>
      <c r="E1206" s="142" t="e">
        <f>#REF!</f>
        <v>#REF!</v>
      </c>
      <c r="F1206" s="24" t="e">
        <f>#REF!</f>
        <v>#REF!</v>
      </c>
      <c r="I1206" s="44" t="s">
        <v>10</v>
      </c>
    </row>
    <row r="1207" spans="1:9" x14ac:dyDescent="0.2">
      <c r="A1207" s="42"/>
      <c r="B1207" s="42">
        <v>9</v>
      </c>
      <c r="C1207" s="42" t="s">
        <v>127</v>
      </c>
      <c r="D1207" s="42" t="s">
        <v>295</v>
      </c>
      <c r="E1207" s="142" t="e">
        <f>#REF!</f>
        <v>#REF!</v>
      </c>
      <c r="F1207" s="24" t="e">
        <f>#REF!</f>
        <v>#REF!</v>
      </c>
      <c r="I1207" s="44" t="s">
        <v>10</v>
      </c>
    </row>
    <row r="1208" spans="1:9" x14ac:dyDescent="0.2">
      <c r="A1208" s="42"/>
      <c r="B1208" s="42">
        <v>9</v>
      </c>
      <c r="C1208" s="42" t="s">
        <v>127</v>
      </c>
      <c r="D1208" s="42" t="s">
        <v>295</v>
      </c>
      <c r="E1208" s="142" t="e">
        <f>#REF!</f>
        <v>#REF!</v>
      </c>
      <c r="F1208" s="24" t="e">
        <f>#REF!</f>
        <v>#REF!</v>
      </c>
      <c r="I1208" s="44" t="s">
        <v>10</v>
      </c>
    </row>
    <row r="1209" spans="1:9" x14ac:dyDescent="0.2">
      <c r="A1209" s="42"/>
      <c r="B1209" s="42">
        <v>9</v>
      </c>
      <c r="C1209" s="42" t="s">
        <v>127</v>
      </c>
      <c r="D1209" s="42" t="s">
        <v>295</v>
      </c>
      <c r="E1209" s="142" t="e">
        <f>#REF!</f>
        <v>#REF!</v>
      </c>
      <c r="F1209" s="24" t="e">
        <f>#REF!</f>
        <v>#REF!</v>
      </c>
      <c r="I1209" s="44" t="s">
        <v>10</v>
      </c>
    </row>
    <row r="1210" spans="1:9" x14ac:dyDescent="0.2">
      <c r="A1210" s="42"/>
      <c r="B1210" s="42">
        <v>9</v>
      </c>
      <c r="C1210" s="42" t="s">
        <v>127</v>
      </c>
      <c r="D1210" s="42" t="s">
        <v>295</v>
      </c>
      <c r="E1210" s="142" t="e">
        <f>#REF!</f>
        <v>#REF!</v>
      </c>
      <c r="F1210" s="24" t="e">
        <f>#REF!</f>
        <v>#REF!</v>
      </c>
      <c r="I1210" s="44" t="s">
        <v>10</v>
      </c>
    </row>
    <row r="1211" spans="1:9" x14ac:dyDescent="0.2">
      <c r="A1211" s="42"/>
      <c r="B1211" s="42">
        <v>9</v>
      </c>
      <c r="C1211" s="42" t="s">
        <v>127</v>
      </c>
      <c r="D1211" s="42" t="s">
        <v>295</v>
      </c>
      <c r="E1211" s="142" t="e">
        <f>#REF!</f>
        <v>#REF!</v>
      </c>
      <c r="F1211" s="24" t="e">
        <f>#REF!</f>
        <v>#REF!</v>
      </c>
      <c r="G1211" s="27"/>
      <c r="I1211" s="44" t="s">
        <v>10</v>
      </c>
    </row>
    <row r="1212" spans="1:9" x14ac:dyDescent="0.2">
      <c r="A1212" s="42"/>
      <c r="B1212" s="42">
        <v>9</v>
      </c>
      <c r="C1212" s="42" t="s">
        <v>127</v>
      </c>
      <c r="D1212" s="42" t="s">
        <v>295</v>
      </c>
      <c r="E1212" s="142" t="e">
        <f>#REF!</f>
        <v>#REF!</v>
      </c>
      <c r="F1212" s="24" t="e">
        <f>#REF!</f>
        <v>#REF!</v>
      </c>
      <c r="G1212" s="27"/>
      <c r="I1212" s="44" t="s">
        <v>10</v>
      </c>
    </row>
    <row r="1213" spans="1:9" x14ac:dyDescent="0.2">
      <c r="A1213" s="42"/>
      <c r="B1213" s="42">
        <v>9</v>
      </c>
      <c r="C1213" s="42" t="s">
        <v>127</v>
      </c>
      <c r="D1213" s="42" t="s">
        <v>295</v>
      </c>
      <c r="E1213" s="142" t="e">
        <f>#REF!</f>
        <v>#REF!</v>
      </c>
      <c r="F1213" s="24" t="e">
        <f>#REF!</f>
        <v>#REF!</v>
      </c>
      <c r="G1213" s="27"/>
      <c r="I1213" s="44" t="s">
        <v>10</v>
      </c>
    </row>
    <row r="1214" spans="1:9" x14ac:dyDescent="0.2">
      <c r="A1214" s="42"/>
      <c r="B1214" s="42">
        <v>9</v>
      </c>
      <c r="C1214" s="42" t="s">
        <v>127</v>
      </c>
      <c r="D1214" s="42" t="s">
        <v>295</v>
      </c>
      <c r="E1214" s="142" t="e">
        <f>#REF!</f>
        <v>#REF!</v>
      </c>
      <c r="F1214" s="24" t="e">
        <f>#REF!</f>
        <v>#REF!</v>
      </c>
      <c r="I1214" s="44" t="s">
        <v>10</v>
      </c>
    </row>
    <row r="1215" spans="1:9" x14ac:dyDescent="0.2">
      <c r="A1215" s="42"/>
      <c r="B1215" s="42">
        <v>9</v>
      </c>
      <c r="C1215" s="42" t="s">
        <v>127</v>
      </c>
      <c r="D1215" s="42" t="s">
        <v>295</v>
      </c>
      <c r="E1215" s="142" t="e">
        <f>#REF!</f>
        <v>#REF!</v>
      </c>
      <c r="F1215" s="24" t="e">
        <f>#REF!</f>
        <v>#REF!</v>
      </c>
      <c r="I1215" s="44" t="s">
        <v>10</v>
      </c>
    </row>
    <row r="1216" spans="1:9" x14ac:dyDescent="0.2">
      <c r="A1216" s="42"/>
      <c r="B1216" s="42">
        <v>9</v>
      </c>
      <c r="C1216" s="42" t="s">
        <v>127</v>
      </c>
      <c r="D1216" s="42" t="s">
        <v>116</v>
      </c>
      <c r="E1216" s="142" t="e">
        <f>#REF!</f>
        <v>#REF!</v>
      </c>
      <c r="F1216" s="24" t="e">
        <f>#REF!</f>
        <v>#REF!</v>
      </c>
      <c r="I1216" s="44" t="s">
        <v>10</v>
      </c>
    </row>
    <row r="1217" spans="1:14" x14ac:dyDescent="0.2">
      <c r="A1217" s="42"/>
      <c r="B1217" s="42">
        <v>9</v>
      </c>
      <c r="C1217" s="42" t="s">
        <v>127</v>
      </c>
      <c r="D1217" s="42" t="s">
        <v>116</v>
      </c>
      <c r="E1217" s="142" t="e">
        <f>#REF!</f>
        <v>#REF!</v>
      </c>
      <c r="F1217" s="24" t="e">
        <f>#REF!</f>
        <v>#REF!</v>
      </c>
      <c r="I1217" s="44" t="s">
        <v>10</v>
      </c>
    </row>
    <row r="1218" spans="1:14" x14ac:dyDescent="0.2">
      <c r="A1218" s="42"/>
      <c r="B1218" s="42">
        <v>9</v>
      </c>
      <c r="C1218" s="42" t="s">
        <v>127</v>
      </c>
      <c r="D1218" s="42" t="s">
        <v>116</v>
      </c>
      <c r="E1218" s="142" t="e">
        <f>#REF!</f>
        <v>#REF!</v>
      </c>
      <c r="F1218" s="24" t="e">
        <f>#REF!</f>
        <v>#REF!</v>
      </c>
      <c r="I1218" s="44" t="s">
        <v>10</v>
      </c>
    </row>
    <row r="1219" spans="1:14" x14ac:dyDescent="0.2">
      <c r="A1219" s="42"/>
      <c r="B1219" s="42">
        <v>9</v>
      </c>
      <c r="C1219" s="42" t="s">
        <v>127</v>
      </c>
      <c r="D1219" s="42" t="s">
        <v>116</v>
      </c>
      <c r="E1219" s="142" t="e">
        <f>#REF!</f>
        <v>#REF!</v>
      </c>
      <c r="F1219" s="24" t="e">
        <f>#REF!</f>
        <v>#REF!</v>
      </c>
      <c r="I1219" s="44" t="s">
        <v>10</v>
      </c>
    </row>
    <row r="1220" spans="1:14" x14ac:dyDescent="0.2">
      <c r="A1220" s="42"/>
      <c r="B1220" s="42">
        <v>9</v>
      </c>
      <c r="C1220" s="42" t="s">
        <v>127</v>
      </c>
      <c r="D1220" s="42" t="s">
        <v>116</v>
      </c>
      <c r="E1220" s="142" t="e">
        <f>#REF!</f>
        <v>#REF!</v>
      </c>
      <c r="F1220" s="24" t="e">
        <f>#REF!</f>
        <v>#REF!</v>
      </c>
      <c r="I1220" s="44" t="s">
        <v>10</v>
      </c>
    </row>
    <row r="1221" spans="1:14" x14ac:dyDescent="0.2">
      <c r="A1221" s="42"/>
      <c r="B1221" s="42">
        <v>9</v>
      </c>
      <c r="C1221" s="42" t="s">
        <v>127</v>
      </c>
      <c r="D1221" s="42" t="s">
        <v>116</v>
      </c>
      <c r="E1221" s="142" t="e">
        <f>#REF!</f>
        <v>#REF!</v>
      </c>
      <c r="F1221" s="24" t="e">
        <f>#REF!</f>
        <v>#REF!</v>
      </c>
      <c r="I1221" s="44" t="s">
        <v>10</v>
      </c>
      <c r="N1221" t="s">
        <v>740</v>
      </c>
    </row>
    <row r="1222" spans="1:14" x14ac:dyDescent="0.2">
      <c r="A1222" s="42"/>
      <c r="B1222" s="42">
        <v>9</v>
      </c>
      <c r="C1222" s="42" t="s">
        <v>127</v>
      </c>
      <c r="D1222" s="42" t="s">
        <v>116</v>
      </c>
      <c r="E1222" s="142" t="e">
        <f>#REF!</f>
        <v>#REF!</v>
      </c>
      <c r="F1222" s="24" t="e">
        <f>#REF!</f>
        <v>#REF!</v>
      </c>
      <c r="I1222" s="44" t="s">
        <v>10</v>
      </c>
    </row>
    <row r="1223" spans="1:14" x14ac:dyDescent="0.2">
      <c r="A1223" s="42"/>
      <c r="B1223" s="42">
        <v>9</v>
      </c>
      <c r="C1223" s="42" t="s">
        <v>127</v>
      </c>
      <c r="D1223" s="42" t="s">
        <v>116</v>
      </c>
      <c r="E1223" s="142" t="e">
        <f>#REF!</f>
        <v>#REF!</v>
      </c>
      <c r="F1223" s="24" t="e">
        <f>#REF!</f>
        <v>#REF!</v>
      </c>
      <c r="I1223" s="44" t="s">
        <v>10</v>
      </c>
    </row>
    <row r="1224" spans="1:14" x14ac:dyDescent="0.2">
      <c r="A1224" s="42"/>
      <c r="B1224" s="42">
        <v>9</v>
      </c>
      <c r="C1224" s="42" t="s">
        <v>127</v>
      </c>
      <c r="D1224" s="42" t="s">
        <v>116</v>
      </c>
      <c r="E1224" s="142" t="e">
        <f>#REF!</f>
        <v>#REF!</v>
      </c>
      <c r="F1224" s="24" t="e">
        <f>#REF!</f>
        <v>#REF!</v>
      </c>
      <c r="I1224" s="44" t="s">
        <v>10</v>
      </c>
    </row>
    <row r="1225" spans="1:14" x14ac:dyDescent="0.2">
      <c r="A1225" s="42"/>
      <c r="B1225" s="42">
        <v>9</v>
      </c>
      <c r="C1225" s="42" t="s">
        <v>127</v>
      </c>
      <c r="D1225" s="42" t="s">
        <v>116</v>
      </c>
      <c r="E1225" s="142" t="e">
        <f>#REF!</f>
        <v>#REF!</v>
      </c>
      <c r="F1225" s="24" t="e">
        <f>#REF!</f>
        <v>#REF!</v>
      </c>
      <c r="G1225" s="27"/>
      <c r="I1225" s="44" t="s">
        <v>10</v>
      </c>
    </row>
    <row r="1226" spans="1:14" x14ac:dyDescent="0.2">
      <c r="A1226" s="42"/>
      <c r="B1226" s="42">
        <v>9</v>
      </c>
      <c r="C1226" s="42" t="s">
        <v>127</v>
      </c>
      <c r="D1226" s="42" t="s">
        <v>116</v>
      </c>
      <c r="E1226" s="142" t="e">
        <f>#REF!</f>
        <v>#REF!</v>
      </c>
      <c r="F1226" s="24" t="e">
        <f>#REF!</f>
        <v>#REF!</v>
      </c>
      <c r="G1226" s="27"/>
      <c r="I1226" s="44" t="s">
        <v>10</v>
      </c>
    </row>
    <row r="1227" spans="1:14" x14ac:dyDescent="0.2">
      <c r="A1227" s="42"/>
      <c r="B1227" s="42">
        <v>9</v>
      </c>
      <c r="C1227" s="42" t="s">
        <v>127</v>
      </c>
      <c r="D1227" s="42" t="s">
        <v>116</v>
      </c>
      <c r="E1227" s="142" t="e">
        <f>#REF!</f>
        <v>#REF!</v>
      </c>
      <c r="F1227" s="24" t="e">
        <f>#REF!</f>
        <v>#REF!</v>
      </c>
      <c r="G1227" s="27"/>
      <c r="I1227" s="44" t="s">
        <v>10</v>
      </c>
    </row>
    <row r="1228" spans="1:14" x14ac:dyDescent="0.2">
      <c r="A1228" s="42"/>
      <c r="B1228" s="42">
        <v>9</v>
      </c>
      <c r="C1228" s="42" t="s">
        <v>127</v>
      </c>
      <c r="D1228" s="42" t="s">
        <v>95</v>
      </c>
      <c r="E1228" s="142" t="e">
        <f>#REF!</f>
        <v>#REF!</v>
      </c>
      <c r="F1228" s="24" t="e">
        <f>#REF!</f>
        <v>#REF!</v>
      </c>
      <c r="I1228" s="44" t="s">
        <v>10</v>
      </c>
    </row>
    <row r="1229" spans="1:14" x14ac:dyDescent="0.2">
      <c r="A1229" s="42"/>
      <c r="B1229" s="42">
        <v>9</v>
      </c>
      <c r="C1229" s="42" t="s">
        <v>127</v>
      </c>
      <c r="D1229" s="42" t="s">
        <v>95</v>
      </c>
      <c r="E1229" s="142" t="e">
        <f>#REF!</f>
        <v>#REF!</v>
      </c>
      <c r="F1229" s="24" t="e">
        <f>#REF!</f>
        <v>#REF!</v>
      </c>
      <c r="I1229" s="44" t="s">
        <v>10</v>
      </c>
    </row>
    <row r="1230" spans="1:14" x14ac:dyDescent="0.2">
      <c r="A1230" s="42"/>
      <c r="B1230" s="42">
        <v>9</v>
      </c>
      <c r="C1230" s="42" t="s">
        <v>127</v>
      </c>
      <c r="D1230" s="42" t="s">
        <v>95</v>
      </c>
      <c r="E1230" s="142" t="e">
        <f>#REF!</f>
        <v>#REF!</v>
      </c>
      <c r="F1230" s="24" t="e">
        <f>#REF!</f>
        <v>#REF!</v>
      </c>
      <c r="I1230" s="44" t="s">
        <v>10</v>
      </c>
    </row>
    <row r="1231" spans="1:14" x14ac:dyDescent="0.2">
      <c r="A1231" s="42"/>
      <c r="B1231" s="42">
        <v>9</v>
      </c>
      <c r="C1231" s="42" t="s">
        <v>127</v>
      </c>
      <c r="D1231" s="42" t="s">
        <v>95</v>
      </c>
      <c r="E1231" s="142" t="e">
        <f>#REF!</f>
        <v>#REF!</v>
      </c>
      <c r="F1231" s="24" t="e">
        <f>#REF!</f>
        <v>#REF!</v>
      </c>
      <c r="I1231" s="44" t="s">
        <v>10</v>
      </c>
    </row>
    <row r="1232" spans="1:14" x14ac:dyDescent="0.2">
      <c r="A1232" s="42"/>
      <c r="B1232" s="42">
        <v>9</v>
      </c>
      <c r="C1232" s="42" t="s">
        <v>127</v>
      </c>
      <c r="D1232" s="42" t="s">
        <v>95</v>
      </c>
      <c r="E1232" s="142" t="e">
        <f>#REF!</f>
        <v>#REF!</v>
      </c>
      <c r="F1232" s="24" t="e">
        <f>#REF!</f>
        <v>#REF!</v>
      </c>
      <c r="I1232" s="44" t="s">
        <v>10</v>
      </c>
    </row>
    <row r="1233" spans="1:9" x14ac:dyDescent="0.2">
      <c r="A1233" s="42"/>
      <c r="B1233" s="42">
        <v>9</v>
      </c>
      <c r="C1233" s="42" t="s">
        <v>127</v>
      </c>
      <c r="D1233" s="42" t="s">
        <v>95</v>
      </c>
      <c r="E1233" s="142" t="e">
        <f>#REF!</f>
        <v>#REF!</v>
      </c>
      <c r="F1233" s="24" t="e">
        <f>#REF!</f>
        <v>#REF!</v>
      </c>
      <c r="I1233" s="44" t="s">
        <v>10</v>
      </c>
    </row>
    <row r="1234" spans="1:9" x14ac:dyDescent="0.2">
      <c r="A1234" s="42"/>
      <c r="B1234" s="42">
        <v>9</v>
      </c>
      <c r="C1234" s="42" t="s">
        <v>127</v>
      </c>
      <c r="D1234" s="42" t="s">
        <v>95</v>
      </c>
      <c r="E1234" s="142" t="e">
        <f>#REF!</f>
        <v>#REF!</v>
      </c>
      <c r="F1234" s="24" t="e">
        <f>#REF!</f>
        <v>#REF!</v>
      </c>
      <c r="G1234" s="27"/>
      <c r="I1234" s="44" t="s">
        <v>10</v>
      </c>
    </row>
    <row r="1235" spans="1:9" x14ac:dyDescent="0.2">
      <c r="A1235" s="42"/>
      <c r="B1235" s="42">
        <v>9</v>
      </c>
      <c r="C1235" s="42" t="s">
        <v>127</v>
      </c>
      <c r="D1235" s="42" t="s">
        <v>95</v>
      </c>
      <c r="E1235" s="142" t="e">
        <f>#REF!</f>
        <v>#REF!</v>
      </c>
      <c r="F1235" s="24" t="e">
        <f>#REF!</f>
        <v>#REF!</v>
      </c>
      <c r="I1235" s="44" t="s">
        <v>10</v>
      </c>
    </row>
    <row r="1236" spans="1:9" s="42" customFormat="1" x14ac:dyDescent="0.2">
      <c r="B1236" s="42">
        <v>9</v>
      </c>
      <c r="C1236" s="42" t="s">
        <v>127</v>
      </c>
      <c r="D1236" s="42" t="s">
        <v>95</v>
      </c>
      <c r="E1236" s="142" t="e">
        <f>#REF!</f>
        <v>#REF!</v>
      </c>
      <c r="F1236" s="24" t="e">
        <f>#REF!</f>
        <v>#REF!</v>
      </c>
      <c r="G1236" s="24"/>
      <c r="I1236" s="44"/>
    </row>
    <row r="1237" spans="1:9" s="42" customFormat="1" x14ac:dyDescent="0.2">
      <c r="B1237" s="42">
        <v>9</v>
      </c>
      <c r="C1237" s="42" t="s">
        <v>127</v>
      </c>
      <c r="D1237" s="42" t="s">
        <v>95</v>
      </c>
      <c r="E1237" s="142" t="e">
        <f>#REF!</f>
        <v>#REF!</v>
      </c>
      <c r="F1237" s="24" t="e">
        <f>#REF!</f>
        <v>#REF!</v>
      </c>
      <c r="G1237" s="24"/>
      <c r="I1237" s="44"/>
    </row>
    <row r="1238" spans="1:9" s="42" customFormat="1" x14ac:dyDescent="0.2">
      <c r="B1238" s="42">
        <v>9</v>
      </c>
      <c r="C1238" s="42" t="s">
        <v>127</v>
      </c>
      <c r="D1238" s="42" t="s">
        <v>95</v>
      </c>
      <c r="E1238" s="142" t="e">
        <f>#REF!</f>
        <v>#REF!</v>
      </c>
      <c r="F1238" s="24" t="e">
        <f>#REF!</f>
        <v>#REF!</v>
      </c>
      <c r="G1238" s="24"/>
      <c r="I1238" s="44"/>
    </row>
    <row r="1239" spans="1:9" s="42" customFormat="1" x14ac:dyDescent="0.2">
      <c r="B1239" s="42">
        <v>9</v>
      </c>
      <c r="C1239" s="42" t="s">
        <v>127</v>
      </c>
      <c r="D1239" s="42" t="s">
        <v>95</v>
      </c>
      <c r="E1239" s="142" t="e">
        <f>#REF!</f>
        <v>#REF!</v>
      </c>
      <c r="F1239" s="24" t="e">
        <f>#REF!</f>
        <v>#REF!</v>
      </c>
      <c r="G1239" s="24"/>
      <c r="I1239" s="44"/>
    </row>
    <row r="1240" spans="1:9" s="42" customFormat="1" x14ac:dyDescent="0.2">
      <c r="B1240" s="42">
        <v>9</v>
      </c>
      <c r="C1240" s="42" t="s">
        <v>127</v>
      </c>
      <c r="D1240" s="42" t="s">
        <v>266</v>
      </c>
      <c r="E1240" s="142" t="e">
        <f>#REF!</f>
        <v>#REF!</v>
      </c>
      <c r="F1240" s="24" t="e">
        <f>#REF!</f>
        <v>#REF!</v>
      </c>
      <c r="G1240" s="24"/>
      <c r="I1240" s="44"/>
    </row>
    <row r="1241" spans="1:9" s="42" customFormat="1" x14ac:dyDescent="0.2">
      <c r="B1241" s="42">
        <v>9</v>
      </c>
      <c r="C1241" s="42" t="s">
        <v>127</v>
      </c>
      <c r="D1241" s="42" t="s">
        <v>266</v>
      </c>
      <c r="E1241" s="142" t="e">
        <f>#REF!</f>
        <v>#REF!</v>
      </c>
      <c r="F1241" s="24" t="e">
        <f>#REF!</f>
        <v>#REF!</v>
      </c>
      <c r="G1241" s="24"/>
      <c r="I1241" s="44"/>
    </row>
    <row r="1242" spans="1:9" s="42" customFormat="1" x14ac:dyDescent="0.2">
      <c r="B1242" s="42">
        <v>9</v>
      </c>
      <c r="C1242" s="42" t="s">
        <v>127</v>
      </c>
      <c r="D1242" s="42" t="s">
        <v>266</v>
      </c>
      <c r="E1242" s="142" t="e">
        <f>#REF!</f>
        <v>#REF!</v>
      </c>
      <c r="F1242" s="24" t="e">
        <f>#REF!</f>
        <v>#REF!</v>
      </c>
      <c r="G1242" s="24"/>
      <c r="I1242" s="44"/>
    </row>
    <row r="1243" spans="1:9" s="42" customFormat="1" x14ac:dyDescent="0.2">
      <c r="B1243" s="42">
        <v>9</v>
      </c>
      <c r="C1243" s="42" t="s">
        <v>127</v>
      </c>
      <c r="D1243" s="42" t="s">
        <v>266</v>
      </c>
      <c r="E1243" s="142" t="e">
        <f>#REF!</f>
        <v>#REF!</v>
      </c>
      <c r="F1243" s="24" t="e">
        <f>#REF!</f>
        <v>#REF!</v>
      </c>
      <c r="G1243" s="24"/>
      <c r="I1243" s="44"/>
    </row>
    <row r="1244" spans="1:9" s="42" customFormat="1" x14ac:dyDescent="0.2">
      <c r="B1244" s="42">
        <v>9</v>
      </c>
      <c r="C1244" s="42" t="s">
        <v>127</v>
      </c>
      <c r="D1244" s="42" t="s">
        <v>266</v>
      </c>
      <c r="E1244" s="142" t="e">
        <f>#REF!</f>
        <v>#REF!</v>
      </c>
      <c r="F1244" s="24" t="e">
        <f>#REF!</f>
        <v>#REF!</v>
      </c>
      <c r="G1244" s="24"/>
      <c r="I1244" s="44"/>
    </row>
    <row r="1245" spans="1:9" s="42" customFormat="1" x14ac:dyDescent="0.2">
      <c r="B1245" s="42">
        <v>9</v>
      </c>
      <c r="C1245" s="42" t="s">
        <v>127</v>
      </c>
      <c r="D1245" s="42" t="s">
        <v>266</v>
      </c>
      <c r="E1245" s="142" t="e">
        <f>#REF!</f>
        <v>#REF!</v>
      </c>
      <c r="F1245" s="24" t="e">
        <f>#REF!</f>
        <v>#REF!</v>
      </c>
      <c r="G1245" s="24"/>
      <c r="I1245" s="44"/>
    </row>
    <row r="1246" spans="1:9" s="42" customFormat="1" x14ac:dyDescent="0.2">
      <c r="B1246" s="42">
        <v>9</v>
      </c>
      <c r="C1246" s="42" t="s">
        <v>127</v>
      </c>
      <c r="D1246" s="42" t="s">
        <v>266</v>
      </c>
      <c r="E1246" s="142" t="e">
        <f>#REF!</f>
        <v>#REF!</v>
      </c>
      <c r="F1246" s="24" t="e">
        <f>#REF!</f>
        <v>#REF!</v>
      </c>
      <c r="G1246" s="24"/>
      <c r="I1246" s="44"/>
    </row>
    <row r="1247" spans="1:9" s="42" customFormat="1" x14ac:dyDescent="0.2">
      <c r="B1247" s="42">
        <v>9</v>
      </c>
      <c r="C1247" s="42" t="s">
        <v>127</v>
      </c>
      <c r="D1247" s="42" t="s">
        <v>266</v>
      </c>
      <c r="E1247" s="142" t="e">
        <f>#REF!</f>
        <v>#REF!</v>
      </c>
      <c r="F1247" s="24" t="e">
        <f>#REF!</f>
        <v>#REF!</v>
      </c>
      <c r="G1247" s="24"/>
      <c r="I1247" s="44"/>
    </row>
    <row r="1248" spans="1:9" s="42" customFormat="1" x14ac:dyDescent="0.2">
      <c r="B1248" s="42">
        <v>9</v>
      </c>
      <c r="C1248" s="42" t="s">
        <v>127</v>
      </c>
      <c r="D1248" s="42" t="s">
        <v>266</v>
      </c>
      <c r="E1248" s="142" t="e">
        <f>#REF!</f>
        <v>#REF!</v>
      </c>
      <c r="F1248" s="24" t="e">
        <f>#REF!</f>
        <v>#REF!</v>
      </c>
      <c r="G1248" s="24"/>
      <c r="I1248" s="44"/>
    </row>
    <row r="1249" spans="2:9" s="42" customFormat="1" x14ac:dyDescent="0.2">
      <c r="B1249" s="42">
        <v>9</v>
      </c>
      <c r="C1249" s="42" t="s">
        <v>127</v>
      </c>
      <c r="D1249" s="42" t="s">
        <v>266</v>
      </c>
      <c r="E1249" s="142" t="e">
        <f>#REF!</f>
        <v>#REF!</v>
      </c>
      <c r="F1249" s="24" t="e">
        <f>#REF!</f>
        <v>#REF!</v>
      </c>
      <c r="G1249" s="24"/>
      <c r="I1249" s="44"/>
    </row>
    <row r="1250" spans="2:9" s="42" customFormat="1" x14ac:dyDescent="0.2">
      <c r="B1250" s="42">
        <v>9</v>
      </c>
      <c r="C1250" s="42" t="s">
        <v>127</v>
      </c>
      <c r="D1250" s="42" t="s">
        <v>266</v>
      </c>
      <c r="E1250" s="142" t="e">
        <f>#REF!</f>
        <v>#REF!</v>
      </c>
      <c r="F1250" s="24" t="e">
        <f>#REF!</f>
        <v>#REF!</v>
      </c>
      <c r="G1250" s="24"/>
      <c r="I1250" s="44"/>
    </row>
    <row r="1251" spans="2:9" s="42" customFormat="1" x14ac:dyDescent="0.2">
      <c r="B1251" s="42">
        <v>9</v>
      </c>
      <c r="C1251" s="42" t="s">
        <v>127</v>
      </c>
      <c r="D1251" s="42" t="s">
        <v>266</v>
      </c>
      <c r="E1251" s="142" t="e">
        <f>#REF!</f>
        <v>#REF!</v>
      </c>
      <c r="F1251" s="24" t="e">
        <f>#REF!</f>
        <v>#REF!</v>
      </c>
      <c r="G1251" s="24"/>
      <c r="I1251" s="44"/>
    </row>
    <row r="1252" spans="2:9" s="42" customFormat="1" x14ac:dyDescent="0.2">
      <c r="E1252" s="123"/>
      <c r="F1252" s="24"/>
      <c r="G1252" s="24"/>
      <c r="I1252" s="44"/>
    </row>
    <row r="1253" spans="2:9" s="42" customFormat="1" x14ac:dyDescent="0.2">
      <c r="E1253" s="123"/>
      <c r="F1253" s="24"/>
      <c r="G1253" s="24"/>
      <c r="I1253" s="44"/>
    </row>
    <row r="1254" spans="2:9" s="42" customFormat="1" x14ac:dyDescent="0.2">
      <c r="E1254" s="123"/>
      <c r="F1254" s="24"/>
      <c r="G1254" s="24"/>
      <c r="I1254" s="44"/>
    </row>
    <row r="1255" spans="2:9" s="42" customFormat="1" x14ac:dyDescent="0.2">
      <c r="E1255" s="123"/>
      <c r="F1255" s="24"/>
      <c r="G1255" s="24"/>
      <c r="I1255" s="44"/>
    </row>
    <row r="1256" spans="2:9" s="42" customFormat="1" x14ac:dyDescent="0.2">
      <c r="E1256" s="123"/>
      <c r="F1256" s="24"/>
      <c r="G1256" s="24"/>
      <c r="I1256" s="44"/>
    </row>
    <row r="1257" spans="2:9" s="42" customFormat="1" x14ac:dyDescent="0.2">
      <c r="E1257" s="123"/>
      <c r="F1257" s="24"/>
      <c r="G1257" s="24"/>
      <c r="I1257" s="44"/>
    </row>
    <row r="1258" spans="2:9" s="42" customFormat="1" x14ac:dyDescent="0.2">
      <c r="E1258" s="123"/>
      <c r="F1258" s="24"/>
      <c r="G1258" s="24"/>
      <c r="I1258" s="44"/>
    </row>
    <row r="1259" spans="2:9" s="42" customFormat="1" x14ac:dyDescent="0.2">
      <c r="E1259" s="123"/>
      <c r="F1259" s="24"/>
      <c r="G1259" s="24"/>
      <c r="I1259" s="44"/>
    </row>
    <row r="1260" spans="2:9" s="42" customFormat="1" x14ac:dyDescent="0.2">
      <c r="E1260" s="123"/>
      <c r="F1260" s="24"/>
      <c r="G1260" s="24"/>
      <c r="I1260" s="44"/>
    </row>
    <row r="1261" spans="2:9" s="42" customFormat="1" x14ac:dyDescent="0.2">
      <c r="E1261" s="123"/>
      <c r="F1261" s="24"/>
      <c r="G1261" s="24"/>
      <c r="I1261" s="44"/>
    </row>
    <row r="1262" spans="2:9" s="42" customFormat="1" x14ac:dyDescent="0.2">
      <c r="E1262" s="123"/>
      <c r="F1262" s="24"/>
      <c r="G1262" s="24"/>
      <c r="I1262" s="44"/>
    </row>
    <row r="1263" spans="2:9" s="42" customFormat="1" x14ac:dyDescent="0.2">
      <c r="E1263" s="123"/>
      <c r="F1263" s="24"/>
      <c r="G1263" s="24"/>
      <c r="I1263" s="44"/>
    </row>
    <row r="1264" spans="2:9" s="42" customFormat="1" x14ac:dyDescent="0.2">
      <c r="E1264" s="123"/>
      <c r="F1264" s="24"/>
      <c r="G1264" s="24"/>
      <c r="I1264" s="44"/>
    </row>
    <row r="1265" spans="5:9" s="42" customFormat="1" x14ac:dyDescent="0.2">
      <c r="E1265" s="123"/>
      <c r="F1265" s="24"/>
      <c r="G1265" s="24"/>
      <c r="I1265" s="44"/>
    </row>
    <row r="1266" spans="5:9" s="42" customFormat="1" x14ac:dyDescent="0.2">
      <c r="E1266" s="123"/>
      <c r="F1266" s="24"/>
      <c r="G1266" s="24"/>
      <c r="I1266" s="44"/>
    </row>
    <row r="1267" spans="5:9" s="42" customFormat="1" x14ac:dyDescent="0.2">
      <c r="E1267" s="123"/>
      <c r="F1267" s="24"/>
      <c r="G1267" s="24"/>
      <c r="I1267" s="44"/>
    </row>
    <row r="1268" spans="5:9" s="42" customFormat="1" x14ac:dyDescent="0.2">
      <c r="E1268" s="123"/>
      <c r="F1268" s="24"/>
      <c r="G1268" s="24"/>
      <c r="I1268" s="44"/>
    </row>
    <row r="1269" spans="5:9" s="42" customFormat="1" x14ac:dyDescent="0.2">
      <c r="E1269" s="123"/>
      <c r="F1269" s="24"/>
      <c r="G1269" s="24"/>
      <c r="I1269" s="44"/>
    </row>
    <row r="1270" spans="5:9" s="42" customFormat="1" x14ac:dyDescent="0.2">
      <c r="E1270" s="123"/>
      <c r="F1270" s="24"/>
      <c r="G1270" s="24"/>
      <c r="I1270" s="44"/>
    </row>
    <row r="1271" spans="5:9" s="42" customFormat="1" x14ac:dyDescent="0.2">
      <c r="E1271" s="123"/>
      <c r="F1271" s="24"/>
      <c r="G1271" s="24"/>
      <c r="I1271" s="44"/>
    </row>
    <row r="1272" spans="5:9" s="42" customFormat="1" x14ac:dyDescent="0.2">
      <c r="E1272" s="123"/>
      <c r="F1272" s="24"/>
      <c r="G1272" s="24"/>
      <c r="I1272" s="44"/>
    </row>
    <row r="1273" spans="5:9" s="42" customFormat="1" x14ac:dyDescent="0.2">
      <c r="E1273" s="123"/>
      <c r="F1273" s="24"/>
      <c r="G1273" s="24"/>
      <c r="I1273" s="44"/>
    </row>
    <row r="1274" spans="5:9" s="42" customFormat="1" x14ac:dyDescent="0.2">
      <c r="E1274" s="123"/>
      <c r="F1274" s="24"/>
      <c r="G1274" s="24"/>
      <c r="I1274" s="44"/>
    </row>
    <row r="1275" spans="5:9" s="42" customFormat="1" x14ac:dyDescent="0.2">
      <c r="E1275" s="123"/>
      <c r="F1275" s="24"/>
      <c r="G1275" s="24"/>
      <c r="I1275" s="44"/>
    </row>
    <row r="1276" spans="5:9" s="42" customFormat="1" x14ac:dyDescent="0.2">
      <c r="E1276" s="123"/>
      <c r="F1276" s="24"/>
      <c r="G1276" s="24"/>
      <c r="I1276" s="44"/>
    </row>
    <row r="1277" spans="5:9" s="42" customFormat="1" x14ac:dyDescent="0.2">
      <c r="E1277" s="123"/>
      <c r="F1277" s="24"/>
      <c r="G1277" s="24"/>
      <c r="I1277" s="44"/>
    </row>
    <row r="1278" spans="5:9" s="42" customFormat="1" x14ac:dyDescent="0.2">
      <c r="E1278" s="123"/>
      <c r="F1278" s="24"/>
      <c r="G1278" s="24"/>
      <c r="I1278" s="44"/>
    </row>
    <row r="1279" spans="5:9" s="42" customFormat="1" x14ac:dyDescent="0.2">
      <c r="E1279" s="123"/>
      <c r="F1279" s="24"/>
      <c r="G1279" s="24"/>
      <c r="I1279" s="44"/>
    </row>
    <row r="1280" spans="5:9" s="42" customFormat="1" x14ac:dyDescent="0.2">
      <c r="E1280" s="123"/>
      <c r="F1280" s="24"/>
      <c r="G1280" s="24"/>
      <c r="I1280" s="44"/>
    </row>
    <row r="1281" spans="5:9" s="42" customFormat="1" x14ac:dyDescent="0.2">
      <c r="E1281" s="123"/>
      <c r="F1281" s="24"/>
      <c r="G1281" s="24"/>
      <c r="I1281" s="44"/>
    </row>
    <row r="1282" spans="5:9" s="42" customFormat="1" x14ac:dyDescent="0.2">
      <c r="E1282" s="123"/>
      <c r="F1282" s="24"/>
      <c r="G1282" s="24"/>
      <c r="I1282" s="44"/>
    </row>
    <row r="1283" spans="5:9" s="42" customFormat="1" x14ac:dyDescent="0.2">
      <c r="E1283" s="123"/>
      <c r="F1283" s="24"/>
      <c r="G1283" s="24"/>
      <c r="I1283" s="44"/>
    </row>
    <row r="1284" spans="5:9" s="42" customFormat="1" x14ac:dyDescent="0.2">
      <c r="E1284" s="123"/>
      <c r="F1284" s="24"/>
      <c r="G1284" s="24"/>
      <c r="I1284" s="44"/>
    </row>
    <row r="1285" spans="5:9" s="42" customFormat="1" x14ac:dyDescent="0.2">
      <c r="E1285" s="123"/>
      <c r="F1285" s="24"/>
      <c r="G1285" s="24"/>
      <c r="I1285" s="44"/>
    </row>
    <row r="1286" spans="5:9" s="42" customFormat="1" x14ac:dyDescent="0.2">
      <c r="E1286" s="123"/>
      <c r="F1286" s="24"/>
      <c r="G1286" s="24"/>
      <c r="I1286" s="44"/>
    </row>
    <row r="1287" spans="5:9" s="42" customFormat="1" x14ac:dyDescent="0.2">
      <c r="E1287" s="123"/>
      <c r="F1287" s="24"/>
      <c r="G1287" s="24"/>
      <c r="I1287" s="44"/>
    </row>
    <row r="1288" spans="5:9" s="42" customFormat="1" x14ac:dyDescent="0.2">
      <c r="E1288" s="123"/>
      <c r="F1288" s="24"/>
      <c r="G1288" s="24"/>
      <c r="I1288" s="44"/>
    </row>
    <row r="1289" spans="5:9" s="42" customFormat="1" x14ac:dyDescent="0.2">
      <c r="E1289" s="123"/>
      <c r="F1289" s="24"/>
      <c r="G1289" s="24"/>
      <c r="I1289" s="44"/>
    </row>
    <row r="1290" spans="5:9" s="42" customFormat="1" x14ac:dyDescent="0.2">
      <c r="E1290" s="123"/>
      <c r="F1290" s="24"/>
      <c r="G1290" s="24"/>
      <c r="I1290" s="44"/>
    </row>
    <row r="1291" spans="5:9" s="42" customFormat="1" x14ac:dyDescent="0.2">
      <c r="E1291" s="123"/>
      <c r="F1291" s="24"/>
      <c r="G1291" s="24"/>
      <c r="I1291" s="44"/>
    </row>
    <row r="1292" spans="5:9" s="42" customFormat="1" x14ac:dyDescent="0.2">
      <c r="E1292" s="123"/>
      <c r="F1292" s="24"/>
      <c r="G1292" s="24"/>
      <c r="I1292" s="44"/>
    </row>
    <row r="1293" spans="5:9" s="42" customFormat="1" x14ac:dyDescent="0.2">
      <c r="E1293" s="123"/>
      <c r="F1293" s="24"/>
      <c r="G1293" s="24"/>
      <c r="I1293" s="44"/>
    </row>
    <row r="1294" spans="5:9" s="42" customFormat="1" x14ac:dyDescent="0.2">
      <c r="E1294" s="123"/>
      <c r="F1294" s="24"/>
      <c r="G1294" s="24"/>
      <c r="I1294" s="44"/>
    </row>
    <row r="1295" spans="5:9" s="42" customFormat="1" x14ac:dyDescent="0.2">
      <c r="E1295" s="123"/>
      <c r="F1295" s="24"/>
      <c r="G1295" s="24"/>
      <c r="I1295" s="44"/>
    </row>
    <row r="1296" spans="5:9" s="42" customFormat="1" x14ac:dyDescent="0.2">
      <c r="E1296" s="123"/>
      <c r="F1296" s="24"/>
      <c r="G1296" s="24"/>
      <c r="I1296" s="44"/>
    </row>
    <row r="1297" spans="1:12" s="42" customFormat="1" x14ac:dyDescent="0.2">
      <c r="B1297" s="42">
        <v>9</v>
      </c>
      <c r="C1297" s="42" t="s">
        <v>123</v>
      </c>
      <c r="D1297" s="42" t="s">
        <v>724</v>
      </c>
      <c r="E1297" s="132" t="e">
        <f>#REF!</f>
        <v>#REF!</v>
      </c>
      <c r="F1297" s="26" t="s">
        <v>222</v>
      </c>
      <c r="G1297" s="47" t="s">
        <v>554</v>
      </c>
      <c r="I1297" s="43" t="s">
        <v>11</v>
      </c>
      <c r="J1297" s="48" t="s">
        <v>443</v>
      </c>
      <c r="K1297" s="42" t="e">
        <f t="shared" ref="K1297:K1362" si="20">IF(E1297=0,"",E1297)</f>
        <v>#REF!</v>
      </c>
      <c r="L1297" s="19" t="s">
        <v>565</v>
      </c>
    </row>
    <row r="1298" spans="1:12" s="42" customFormat="1" x14ac:dyDescent="0.2">
      <c r="B1298" s="42">
        <v>9</v>
      </c>
      <c r="C1298" s="42" t="s">
        <v>123</v>
      </c>
      <c r="D1298" s="42" t="s">
        <v>724</v>
      </c>
      <c r="E1298" s="132" t="e">
        <f>#REF!</f>
        <v>#REF!</v>
      </c>
      <c r="F1298" s="26" t="s">
        <v>403</v>
      </c>
      <c r="G1298" s="47" t="s">
        <v>554</v>
      </c>
      <c r="I1298" s="43" t="s">
        <v>11</v>
      </c>
      <c r="J1298" s="48" t="s">
        <v>443</v>
      </c>
      <c r="K1298" s="42" t="e">
        <f t="shared" si="20"/>
        <v>#REF!</v>
      </c>
      <c r="L1298" s="19" t="s">
        <v>565</v>
      </c>
    </row>
    <row r="1299" spans="1:12" s="42" customFormat="1" x14ac:dyDescent="0.2">
      <c r="B1299" s="42">
        <v>9</v>
      </c>
      <c r="C1299" s="42" t="s">
        <v>123</v>
      </c>
      <c r="D1299" s="42" t="s">
        <v>724</v>
      </c>
      <c r="E1299" s="132" t="e">
        <f>#REF!</f>
        <v>#REF!</v>
      </c>
      <c r="F1299" s="16" t="s">
        <v>45</v>
      </c>
      <c r="G1299" s="47" t="s">
        <v>554</v>
      </c>
      <c r="I1299" s="43" t="s">
        <v>11</v>
      </c>
      <c r="J1299" s="48" t="s">
        <v>443</v>
      </c>
      <c r="K1299" s="42" t="e">
        <f t="shared" si="20"/>
        <v>#REF!</v>
      </c>
      <c r="L1299" s="19" t="s">
        <v>565</v>
      </c>
    </row>
    <row r="1300" spans="1:12" x14ac:dyDescent="0.2">
      <c r="A1300" s="42"/>
      <c r="B1300" s="42">
        <v>9</v>
      </c>
      <c r="C1300" t="s">
        <v>123</v>
      </c>
      <c r="D1300" s="42" t="s">
        <v>724</v>
      </c>
      <c r="E1300" s="132" t="e">
        <f>#REF!</f>
        <v>#REF!</v>
      </c>
      <c r="F1300" s="24" t="s">
        <v>404</v>
      </c>
      <c r="I1300" s="44" t="s">
        <v>10</v>
      </c>
    </row>
    <row r="1301" spans="1:12" s="42" customFormat="1" x14ac:dyDescent="0.2">
      <c r="B1301" s="42">
        <v>9</v>
      </c>
      <c r="C1301" s="42" t="s">
        <v>124</v>
      </c>
      <c r="D1301" s="42" t="s">
        <v>724</v>
      </c>
      <c r="E1301" s="132" t="e">
        <f>#REF!</f>
        <v>#REF!</v>
      </c>
      <c r="F1301" s="25" t="s">
        <v>405</v>
      </c>
      <c r="G1301" s="47" t="s">
        <v>554</v>
      </c>
      <c r="I1301" s="43" t="s">
        <v>11</v>
      </c>
      <c r="J1301" s="48" t="s">
        <v>443</v>
      </c>
      <c r="K1301" s="42" t="e">
        <f t="shared" si="20"/>
        <v>#REF!</v>
      </c>
      <c r="L1301" s="19" t="s">
        <v>565</v>
      </c>
    </row>
    <row r="1302" spans="1:12" s="42" customFormat="1" x14ac:dyDescent="0.2">
      <c r="B1302" s="42">
        <v>9</v>
      </c>
      <c r="C1302" s="42" t="s">
        <v>124</v>
      </c>
      <c r="D1302" s="42" t="s">
        <v>724</v>
      </c>
      <c r="E1302" s="132" t="e">
        <f>#REF!</f>
        <v>#REF!</v>
      </c>
      <c r="F1302" s="25" t="s">
        <v>551</v>
      </c>
      <c r="G1302" s="47" t="s">
        <v>554</v>
      </c>
      <c r="I1302" s="43" t="s">
        <v>11</v>
      </c>
      <c r="J1302" s="48" t="s">
        <v>443</v>
      </c>
      <c r="K1302" s="42" t="e">
        <f t="shared" si="20"/>
        <v>#REF!</v>
      </c>
      <c r="L1302" s="19" t="s">
        <v>565</v>
      </c>
    </row>
    <row r="1303" spans="1:12" s="42" customFormat="1" x14ac:dyDescent="0.2">
      <c r="B1303" s="42">
        <v>9</v>
      </c>
      <c r="C1303" s="42" t="s">
        <v>124</v>
      </c>
      <c r="D1303" s="42" t="s">
        <v>724</v>
      </c>
      <c r="E1303" s="132" t="e">
        <f>#REF!</f>
        <v>#REF!</v>
      </c>
      <c r="F1303" s="25" t="s">
        <v>489</v>
      </c>
      <c r="G1303" s="47" t="s">
        <v>554</v>
      </c>
      <c r="I1303" s="43" t="s">
        <v>11</v>
      </c>
      <c r="J1303" s="48" t="s">
        <v>443</v>
      </c>
      <c r="K1303" s="42" t="e">
        <f t="shared" si="20"/>
        <v>#REF!</v>
      </c>
      <c r="L1303" s="19" t="s">
        <v>565</v>
      </c>
    </row>
    <row r="1304" spans="1:12" s="42" customFormat="1" x14ac:dyDescent="0.2">
      <c r="B1304" s="42">
        <v>9</v>
      </c>
      <c r="C1304" s="42" t="s">
        <v>124</v>
      </c>
      <c r="D1304" s="42" t="s">
        <v>724</v>
      </c>
      <c r="E1304" s="132" t="e">
        <f>#REF!</f>
        <v>#REF!</v>
      </c>
      <c r="F1304" s="25" t="s">
        <v>490</v>
      </c>
      <c r="G1304" s="47" t="s">
        <v>554</v>
      </c>
      <c r="I1304" s="43" t="s">
        <v>11</v>
      </c>
      <c r="J1304" s="48" t="s">
        <v>443</v>
      </c>
      <c r="K1304" s="42" t="e">
        <f t="shared" si="20"/>
        <v>#REF!</v>
      </c>
      <c r="L1304" s="19" t="s">
        <v>565</v>
      </c>
    </row>
    <row r="1305" spans="1:12" s="42" customFormat="1" x14ac:dyDescent="0.2">
      <c r="B1305" s="42">
        <v>9</v>
      </c>
      <c r="C1305" s="42" t="s">
        <v>124</v>
      </c>
      <c r="D1305" s="42" t="s">
        <v>724</v>
      </c>
      <c r="E1305" s="132" t="e">
        <f>#REF!</f>
        <v>#REF!</v>
      </c>
      <c r="F1305" s="35" t="s">
        <v>45</v>
      </c>
      <c r="G1305" s="47" t="s">
        <v>554</v>
      </c>
      <c r="I1305" s="43" t="s">
        <v>11</v>
      </c>
      <c r="J1305" s="48" t="s">
        <v>443</v>
      </c>
      <c r="K1305" s="42" t="e">
        <f t="shared" si="20"/>
        <v>#REF!</v>
      </c>
      <c r="L1305" s="19" t="s">
        <v>565</v>
      </c>
    </row>
    <row r="1306" spans="1:12" x14ac:dyDescent="0.2">
      <c r="A1306" s="42"/>
      <c r="B1306" s="42">
        <v>9</v>
      </c>
      <c r="C1306" t="s">
        <v>124</v>
      </c>
      <c r="D1306" t="s">
        <v>724</v>
      </c>
      <c r="F1306" s="24" t="s">
        <v>404</v>
      </c>
      <c r="I1306" s="44" t="s">
        <v>10</v>
      </c>
    </row>
    <row r="1307" spans="1:12" s="42" customFormat="1" x14ac:dyDescent="0.2">
      <c r="B1307" s="42">
        <v>9</v>
      </c>
      <c r="C1307" s="42" t="s">
        <v>126</v>
      </c>
      <c r="D1307" s="42" t="s">
        <v>724</v>
      </c>
      <c r="E1307" s="132" t="e">
        <f>#REF!</f>
        <v>#REF!</v>
      </c>
      <c r="F1307" s="25" t="s">
        <v>7</v>
      </c>
      <c r="G1307" s="47" t="s">
        <v>554</v>
      </c>
      <c r="I1307" s="43" t="s">
        <v>11</v>
      </c>
      <c r="J1307" s="48" t="s">
        <v>443</v>
      </c>
      <c r="K1307" s="42" t="e">
        <f t="shared" si="20"/>
        <v>#REF!</v>
      </c>
      <c r="L1307" s="19" t="s">
        <v>565</v>
      </c>
    </row>
    <row r="1308" spans="1:12" s="42" customFormat="1" x14ac:dyDescent="0.2">
      <c r="B1308" s="42">
        <v>9</v>
      </c>
      <c r="C1308" s="42" t="s">
        <v>126</v>
      </c>
      <c r="D1308" s="42" t="s">
        <v>724</v>
      </c>
      <c r="E1308" s="132" t="e">
        <f>#REF!</f>
        <v>#REF!</v>
      </c>
      <c r="F1308" s="26" t="s">
        <v>9</v>
      </c>
      <c r="G1308" s="47" t="s">
        <v>554</v>
      </c>
      <c r="I1308" s="43" t="s">
        <v>11</v>
      </c>
      <c r="J1308" s="48" t="s">
        <v>443</v>
      </c>
      <c r="K1308" s="42" t="e">
        <f t="shared" si="20"/>
        <v>#REF!</v>
      </c>
      <c r="L1308" s="19" t="s">
        <v>565</v>
      </c>
    </row>
    <row r="1309" spans="1:12" s="42" customFormat="1" x14ac:dyDescent="0.2">
      <c r="B1309" s="42">
        <v>9</v>
      </c>
      <c r="C1309" s="42" t="s">
        <v>126</v>
      </c>
      <c r="D1309" s="42" t="s">
        <v>724</v>
      </c>
      <c r="E1309" s="132" t="e">
        <f>#REF!</f>
        <v>#REF!</v>
      </c>
      <c r="F1309" s="25" t="s">
        <v>491</v>
      </c>
      <c r="G1309" s="47" t="s">
        <v>554</v>
      </c>
      <c r="I1309" s="43" t="s">
        <v>11</v>
      </c>
      <c r="J1309" s="48" t="s">
        <v>443</v>
      </c>
      <c r="K1309" s="42" t="e">
        <f t="shared" si="20"/>
        <v>#REF!</v>
      </c>
      <c r="L1309" s="19" t="s">
        <v>565</v>
      </c>
    </row>
    <row r="1310" spans="1:12" s="42" customFormat="1" x14ac:dyDescent="0.2">
      <c r="B1310" s="42">
        <v>9</v>
      </c>
      <c r="C1310" s="42" t="s">
        <v>126</v>
      </c>
      <c r="D1310" s="42" t="s">
        <v>724</v>
      </c>
      <c r="E1310" s="132" t="e">
        <f>#REF!</f>
        <v>#REF!</v>
      </c>
      <c r="F1310" s="26" t="s">
        <v>190</v>
      </c>
      <c r="G1310" s="47" t="s">
        <v>554</v>
      </c>
      <c r="I1310" s="43" t="s">
        <v>11</v>
      </c>
      <c r="J1310" s="48" t="s">
        <v>443</v>
      </c>
      <c r="K1310" s="42" t="e">
        <f t="shared" si="20"/>
        <v>#REF!</v>
      </c>
      <c r="L1310" s="19" t="s">
        <v>565</v>
      </c>
    </row>
    <row r="1311" spans="1:12" s="42" customFormat="1" x14ac:dyDescent="0.2">
      <c r="B1311" s="42">
        <v>9</v>
      </c>
      <c r="C1311" s="42" t="s">
        <v>126</v>
      </c>
      <c r="D1311" s="42" t="s">
        <v>724</v>
      </c>
      <c r="E1311" s="132" t="e">
        <f>#REF!</f>
        <v>#REF!</v>
      </c>
      <c r="F1311" s="35" t="s">
        <v>548</v>
      </c>
      <c r="G1311" s="47" t="s">
        <v>554</v>
      </c>
      <c r="I1311" s="43" t="s">
        <v>11</v>
      </c>
      <c r="J1311" s="48" t="s">
        <v>443</v>
      </c>
      <c r="K1311" s="42" t="e">
        <f t="shared" si="20"/>
        <v>#REF!</v>
      </c>
      <c r="L1311" s="19" t="s">
        <v>565</v>
      </c>
    </row>
    <row r="1312" spans="1:12" s="42" customFormat="1" x14ac:dyDescent="0.2">
      <c r="B1312" s="42">
        <v>9</v>
      </c>
      <c r="C1312" s="42" t="s">
        <v>126</v>
      </c>
      <c r="D1312" s="42" t="s">
        <v>724</v>
      </c>
      <c r="E1312" s="132" t="e">
        <f>#REF!</f>
        <v>#REF!</v>
      </c>
      <c r="F1312" s="25" t="s">
        <v>549</v>
      </c>
      <c r="G1312" s="47" t="s">
        <v>554</v>
      </c>
      <c r="I1312" s="43" t="s">
        <v>11</v>
      </c>
      <c r="J1312" s="48" t="s">
        <v>443</v>
      </c>
      <c r="K1312" s="42" t="e">
        <f t="shared" si="20"/>
        <v>#REF!</v>
      </c>
      <c r="L1312" s="19" t="s">
        <v>565</v>
      </c>
    </row>
    <row r="1313" spans="2:12" s="42" customFormat="1" x14ac:dyDescent="0.2">
      <c r="B1313" s="42">
        <v>9</v>
      </c>
      <c r="C1313" s="42" t="s">
        <v>126</v>
      </c>
      <c r="D1313" s="42" t="s">
        <v>724</v>
      </c>
      <c r="E1313" s="132" t="e">
        <f>#REF!</f>
        <v>#REF!</v>
      </c>
      <c r="F1313" s="25" t="s">
        <v>406</v>
      </c>
      <c r="G1313" s="47" t="s">
        <v>554</v>
      </c>
      <c r="I1313" s="43" t="s">
        <v>11</v>
      </c>
      <c r="J1313" s="48" t="s">
        <v>443</v>
      </c>
      <c r="K1313" s="42" t="e">
        <f t="shared" si="20"/>
        <v>#REF!</v>
      </c>
      <c r="L1313" s="19" t="s">
        <v>565</v>
      </c>
    </row>
    <row r="1314" spans="2:12" s="42" customFormat="1" x14ac:dyDescent="0.2">
      <c r="B1314" s="42">
        <v>9</v>
      </c>
      <c r="C1314" s="42" t="s">
        <v>126</v>
      </c>
      <c r="D1314" s="42" t="s">
        <v>724</v>
      </c>
      <c r="E1314" s="132" t="e">
        <f>#REF!</f>
        <v>#REF!</v>
      </c>
      <c r="F1314" s="25" t="s">
        <v>407</v>
      </c>
      <c r="G1314" s="47" t="s">
        <v>554</v>
      </c>
      <c r="I1314" s="43" t="s">
        <v>11</v>
      </c>
      <c r="J1314" s="48" t="s">
        <v>443</v>
      </c>
      <c r="K1314" s="42" t="e">
        <f t="shared" si="20"/>
        <v>#REF!</v>
      </c>
      <c r="L1314" s="19" t="s">
        <v>565</v>
      </c>
    </row>
    <row r="1315" spans="2:12" s="42" customFormat="1" x14ac:dyDescent="0.2">
      <c r="B1315" s="42">
        <v>9</v>
      </c>
      <c r="C1315" s="42" t="s">
        <v>500</v>
      </c>
      <c r="D1315" s="42" t="s">
        <v>724</v>
      </c>
      <c r="E1315" s="132" t="e">
        <f>#REF!</f>
        <v>#REF!</v>
      </c>
      <c r="F1315" s="38" t="s">
        <v>498</v>
      </c>
      <c r="G1315" s="47" t="s">
        <v>554</v>
      </c>
      <c r="I1315" s="43" t="s">
        <v>11</v>
      </c>
      <c r="J1315" s="48" t="s">
        <v>443</v>
      </c>
      <c r="K1315" s="42" t="e">
        <f t="shared" si="20"/>
        <v>#REF!</v>
      </c>
      <c r="L1315" s="19" t="s">
        <v>565</v>
      </c>
    </row>
    <row r="1316" spans="2:12" s="42" customFormat="1" x14ac:dyDescent="0.2">
      <c r="B1316" s="42">
        <v>9</v>
      </c>
      <c r="C1316" s="42" t="s">
        <v>500</v>
      </c>
      <c r="D1316" s="42" t="s">
        <v>724</v>
      </c>
      <c r="E1316" s="132" t="e">
        <f>#REF!</f>
        <v>#REF!</v>
      </c>
      <c r="F1316" s="25" t="s">
        <v>492</v>
      </c>
      <c r="G1316" s="47" t="s">
        <v>554</v>
      </c>
      <c r="I1316" s="43" t="s">
        <v>11</v>
      </c>
      <c r="J1316" s="48" t="s">
        <v>443</v>
      </c>
      <c r="K1316" s="42" t="e">
        <f t="shared" si="20"/>
        <v>#REF!</v>
      </c>
      <c r="L1316" s="19" t="s">
        <v>565</v>
      </c>
    </row>
    <row r="1317" spans="2:12" s="42" customFormat="1" x14ac:dyDescent="0.2">
      <c r="B1317" s="42">
        <v>9</v>
      </c>
      <c r="C1317" s="42" t="s">
        <v>500</v>
      </c>
      <c r="D1317" s="42" t="s">
        <v>724</v>
      </c>
      <c r="E1317" s="132" t="e">
        <f>#REF!</f>
        <v>#REF!</v>
      </c>
      <c r="F1317" s="25" t="s">
        <v>493</v>
      </c>
      <c r="G1317" s="47" t="s">
        <v>554</v>
      </c>
      <c r="I1317" s="43" t="s">
        <v>11</v>
      </c>
      <c r="J1317" s="48" t="s">
        <v>443</v>
      </c>
      <c r="K1317" s="42" t="e">
        <f t="shared" si="20"/>
        <v>#REF!</v>
      </c>
      <c r="L1317" s="19" t="s">
        <v>565</v>
      </c>
    </row>
    <row r="1318" spans="2:12" s="42" customFormat="1" x14ac:dyDescent="0.2">
      <c r="B1318" s="42">
        <v>9</v>
      </c>
      <c r="C1318" s="42" t="s">
        <v>500</v>
      </c>
      <c r="D1318" s="42" t="s">
        <v>724</v>
      </c>
      <c r="E1318" s="132" t="e">
        <f>#REF!</f>
        <v>#REF!</v>
      </c>
      <c r="F1318" s="25" t="s">
        <v>494</v>
      </c>
      <c r="G1318" s="47" t="s">
        <v>554</v>
      </c>
      <c r="I1318" s="43" t="s">
        <v>11</v>
      </c>
      <c r="J1318" s="48" t="s">
        <v>443</v>
      </c>
      <c r="K1318" s="42" t="e">
        <f t="shared" si="20"/>
        <v>#REF!</v>
      </c>
      <c r="L1318" s="19" t="s">
        <v>565</v>
      </c>
    </row>
    <row r="1319" spans="2:12" s="42" customFormat="1" x14ac:dyDescent="0.2">
      <c r="B1319" s="42">
        <v>9</v>
      </c>
      <c r="C1319" s="42" t="s">
        <v>500</v>
      </c>
      <c r="D1319" s="42" t="s">
        <v>724</v>
      </c>
      <c r="E1319" s="132" t="e">
        <f>#REF!</f>
        <v>#REF!</v>
      </c>
      <c r="F1319" s="38" t="s">
        <v>499</v>
      </c>
      <c r="G1319" s="47" t="s">
        <v>554</v>
      </c>
      <c r="I1319" s="43" t="s">
        <v>11</v>
      </c>
      <c r="J1319" s="48" t="s">
        <v>443</v>
      </c>
      <c r="K1319" s="42" t="e">
        <f t="shared" si="20"/>
        <v>#REF!</v>
      </c>
      <c r="L1319" s="19" t="s">
        <v>565</v>
      </c>
    </row>
    <row r="1320" spans="2:12" s="42" customFormat="1" x14ac:dyDescent="0.2">
      <c r="B1320" s="42">
        <v>9</v>
      </c>
      <c r="C1320" s="42" t="s">
        <v>500</v>
      </c>
      <c r="D1320" s="42" t="s">
        <v>724</v>
      </c>
      <c r="E1320" s="132" t="e">
        <f>#REF!</f>
        <v>#REF!</v>
      </c>
      <c r="F1320" s="25" t="s">
        <v>496</v>
      </c>
      <c r="G1320" s="47" t="s">
        <v>554</v>
      </c>
      <c r="I1320" s="43" t="s">
        <v>11</v>
      </c>
      <c r="J1320" s="48" t="s">
        <v>443</v>
      </c>
      <c r="K1320" s="42" t="e">
        <f t="shared" si="20"/>
        <v>#REF!</v>
      </c>
      <c r="L1320" s="19" t="s">
        <v>565</v>
      </c>
    </row>
    <row r="1321" spans="2:12" s="42" customFormat="1" x14ac:dyDescent="0.2">
      <c r="B1321" s="42">
        <v>9</v>
      </c>
      <c r="C1321" s="42" t="s">
        <v>500</v>
      </c>
      <c r="D1321" s="42" t="s">
        <v>724</v>
      </c>
      <c r="E1321" s="132" t="e">
        <f>#REF!</f>
        <v>#REF!</v>
      </c>
      <c r="F1321" s="25" t="s">
        <v>497</v>
      </c>
      <c r="G1321" s="47" t="s">
        <v>554</v>
      </c>
      <c r="I1321" s="43" t="s">
        <v>11</v>
      </c>
      <c r="J1321" s="48" t="s">
        <v>443</v>
      </c>
      <c r="K1321" s="42" t="e">
        <f t="shared" si="20"/>
        <v>#REF!</v>
      </c>
      <c r="L1321" s="19" t="s">
        <v>565</v>
      </c>
    </row>
    <row r="1322" spans="2:12" s="42" customFormat="1" x14ac:dyDescent="0.2">
      <c r="B1322" s="42">
        <v>9</v>
      </c>
      <c r="C1322" s="42" t="s">
        <v>500</v>
      </c>
      <c r="D1322" s="42" t="s">
        <v>724</v>
      </c>
      <c r="E1322" s="132" t="e">
        <f>#REF!</f>
        <v>#REF!</v>
      </c>
      <c r="F1322" s="25" t="s">
        <v>495</v>
      </c>
      <c r="G1322" s="47" t="s">
        <v>554</v>
      </c>
      <c r="I1322" s="43" t="s">
        <v>11</v>
      </c>
      <c r="J1322" s="48" t="s">
        <v>443</v>
      </c>
      <c r="K1322" s="42" t="e">
        <f t="shared" si="20"/>
        <v>#REF!</v>
      </c>
      <c r="L1322" s="19" t="s">
        <v>565</v>
      </c>
    </row>
    <row r="1323" spans="2:12" s="42" customFormat="1" x14ac:dyDescent="0.2">
      <c r="B1323" s="42">
        <v>9</v>
      </c>
      <c r="C1323" s="42" t="s">
        <v>500</v>
      </c>
      <c r="D1323" s="42" t="s">
        <v>724</v>
      </c>
      <c r="E1323" s="132" t="e">
        <f>#REF!</f>
        <v>#REF!</v>
      </c>
      <c r="F1323" s="16" t="s">
        <v>45</v>
      </c>
      <c r="G1323" s="47" t="s">
        <v>554</v>
      </c>
      <c r="I1323" s="43" t="s">
        <v>11</v>
      </c>
      <c r="J1323" s="48" t="s">
        <v>443</v>
      </c>
      <c r="K1323" s="42" t="e">
        <f t="shared" si="20"/>
        <v>#REF!</v>
      </c>
      <c r="L1323" s="19" t="s">
        <v>565</v>
      </c>
    </row>
    <row r="1324" spans="2:12" s="42" customFormat="1" x14ac:dyDescent="0.2">
      <c r="B1324" s="42">
        <v>9</v>
      </c>
      <c r="C1324" s="42" t="s">
        <v>117</v>
      </c>
      <c r="D1324" s="42" t="s">
        <v>724</v>
      </c>
      <c r="E1324" s="132" t="e">
        <f>#REF!</f>
        <v>#REF!</v>
      </c>
      <c r="F1324" s="25" t="s">
        <v>501</v>
      </c>
      <c r="G1324" s="47" t="s">
        <v>554</v>
      </c>
      <c r="I1324" s="43" t="s">
        <v>11</v>
      </c>
      <c r="J1324" s="48" t="s">
        <v>443</v>
      </c>
      <c r="K1324" s="42" t="e">
        <f t="shared" si="20"/>
        <v>#REF!</v>
      </c>
      <c r="L1324" s="19" t="s">
        <v>565</v>
      </c>
    </row>
    <row r="1325" spans="2:12" s="42" customFormat="1" x14ac:dyDescent="0.2">
      <c r="B1325" s="42">
        <v>9</v>
      </c>
      <c r="C1325" s="42" t="s">
        <v>117</v>
      </c>
      <c r="D1325" s="42" t="s">
        <v>724</v>
      </c>
      <c r="E1325" s="132" t="e">
        <f>#REF!</f>
        <v>#REF!</v>
      </c>
      <c r="F1325" s="25" t="s">
        <v>502</v>
      </c>
      <c r="G1325" s="47" t="s">
        <v>554</v>
      </c>
      <c r="I1325" s="43" t="s">
        <v>11</v>
      </c>
      <c r="J1325" s="48" t="s">
        <v>443</v>
      </c>
      <c r="K1325" s="42" t="e">
        <f t="shared" si="20"/>
        <v>#REF!</v>
      </c>
      <c r="L1325" s="19" t="s">
        <v>565</v>
      </c>
    </row>
    <row r="1326" spans="2:12" s="42" customFormat="1" x14ac:dyDescent="0.2">
      <c r="B1326" s="42">
        <v>9</v>
      </c>
      <c r="C1326" s="42" t="s">
        <v>117</v>
      </c>
      <c r="D1326" s="42" t="s">
        <v>724</v>
      </c>
      <c r="E1326" s="132" t="e">
        <f>#REF!</f>
        <v>#REF!</v>
      </c>
      <c r="F1326" s="25" t="s">
        <v>503</v>
      </c>
      <c r="G1326" s="47" t="s">
        <v>554</v>
      </c>
      <c r="I1326" s="43" t="s">
        <v>11</v>
      </c>
      <c r="J1326" s="48" t="s">
        <v>443</v>
      </c>
      <c r="K1326" s="42" t="e">
        <f t="shared" si="20"/>
        <v>#REF!</v>
      </c>
      <c r="L1326" s="19" t="s">
        <v>565</v>
      </c>
    </row>
    <row r="1327" spans="2:12" s="42" customFormat="1" x14ac:dyDescent="0.2">
      <c r="B1327" s="42">
        <v>9</v>
      </c>
      <c r="C1327" s="42" t="s">
        <v>117</v>
      </c>
      <c r="D1327" s="42" t="s">
        <v>724</v>
      </c>
      <c r="E1327" s="132" t="e">
        <f>#REF!</f>
        <v>#REF!</v>
      </c>
      <c r="F1327" s="25" t="s">
        <v>504</v>
      </c>
      <c r="G1327" s="47" t="s">
        <v>554</v>
      </c>
      <c r="I1327" s="43" t="s">
        <v>11</v>
      </c>
      <c r="J1327" s="48" t="s">
        <v>443</v>
      </c>
      <c r="K1327" s="42" t="e">
        <f t="shared" si="20"/>
        <v>#REF!</v>
      </c>
      <c r="L1327" s="19" t="s">
        <v>565</v>
      </c>
    </row>
    <row r="1328" spans="2:12" s="42" customFormat="1" x14ac:dyDescent="0.2">
      <c r="B1328" s="42">
        <v>9</v>
      </c>
      <c r="C1328" s="42" t="s">
        <v>117</v>
      </c>
      <c r="D1328" s="42" t="s">
        <v>724</v>
      </c>
      <c r="E1328" s="132" t="e">
        <f>#REF!</f>
        <v>#REF!</v>
      </c>
      <c r="F1328" s="25" t="s">
        <v>505</v>
      </c>
      <c r="G1328" s="47" t="s">
        <v>554</v>
      </c>
      <c r="I1328" s="43" t="s">
        <v>11</v>
      </c>
      <c r="J1328" s="48" t="s">
        <v>443</v>
      </c>
      <c r="K1328" s="42" t="e">
        <f t="shared" si="20"/>
        <v>#REF!</v>
      </c>
      <c r="L1328" s="19" t="s">
        <v>565</v>
      </c>
    </row>
    <row r="1329" spans="2:12" s="42" customFormat="1" x14ac:dyDescent="0.2">
      <c r="B1329" s="42">
        <v>9</v>
      </c>
      <c r="C1329" s="42" t="s">
        <v>117</v>
      </c>
      <c r="D1329" s="42" t="s">
        <v>724</v>
      </c>
      <c r="E1329" s="132" t="e">
        <f>#REF!</f>
        <v>#REF!</v>
      </c>
      <c r="F1329" s="25" t="s">
        <v>506</v>
      </c>
      <c r="G1329" s="47" t="s">
        <v>554</v>
      </c>
      <c r="I1329" s="43" t="s">
        <v>11</v>
      </c>
      <c r="J1329" s="48" t="s">
        <v>443</v>
      </c>
      <c r="K1329" s="42" t="e">
        <f t="shared" si="20"/>
        <v>#REF!</v>
      </c>
      <c r="L1329" s="19" t="s">
        <v>565</v>
      </c>
    </row>
    <row r="1330" spans="2:12" s="42" customFormat="1" x14ac:dyDescent="0.2">
      <c r="B1330" s="42">
        <v>9</v>
      </c>
      <c r="C1330" s="42" t="s">
        <v>117</v>
      </c>
      <c r="D1330" s="42" t="s">
        <v>724</v>
      </c>
      <c r="E1330" s="132" t="e">
        <f>#REF!</f>
        <v>#REF!</v>
      </c>
      <c r="F1330" s="25" t="s">
        <v>507</v>
      </c>
      <c r="G1330" s="47" t="s">
        <v>554</v>
      </c>
      <c r="I1330" s="43" t="s">
        <v>11</v>
      </c>
      <c r="J1330" s="48" t="s">
        <v>443</v>
      </c>
      <c r="K1330" s="42" t="e">
        <f t="shared" si="20"/>
        <v>#REF!</v>
      </c>
      <c r="L1330" s="19" t="s">
        <v>565</v>
      </c>
    </row>
    <row r="1331" spans="2:12" s="42" customFormat="1" x14ac:dyDescent="0.2">
      <c r="B1331" s="42">
        <v>9</v>
      </c>
      <c r="C1331" s="42" t="s">
        <v>514</v>
      </c>
      <c r="D1331" s="42" t="s">
        <v>724</v>
      </c>
      <c r="E1331" s="132" t="e">
        <f>#REF!</f>
        <v>#REF!</v>
      </c>
      <c r="F1331" s="25" t="s">
        <v>508</v>
      </c>
      <c r="G1331" s="47" t="s">
        <v>554</v>
      </c>
      <c r="I1331" s="43" t="s">
        <v>11</v>
      </c>
      <c r="J1331" s="48" t="s">
        <v>443</v>
      </c>
      <c r="K1331" s="42" t="e">
        <f t="shared" si="20"/>
        <v>#REF!</v>
      </c>
      <c r="L1331" s="19" t="s">
        <v>565</v>
      </c>
    </row>
    <row r="1332" spans="2:12" s="42" customFormat="1" x14ac:dyDescent="0.2">
      <c r="B1332" s="42">
        <v>9</v>
      </c>
      <c r="C1332" s="42" t="s">
        <v>514</v>
      </c>
      <c r="D1332" s="42" t="s">
        <v>724</v>
      </c>
      <c r="E1332" s="132" t="e">
        <f>#REF!</f>
        <v>#REF!</v>
      </c>
      <c r="F1332" s="25" t="s">
        <v>509</v>
      </c>
      <c r="G1332" s="47" t="s">
        <v>554</v>
      </c>
      <c r="I1332" s="43" t="s">
        <v>11</v>
      </c>
      <c r="J1332" s="48" t="s">
        <v>443</v>
      </c>
      <c r="K1332" s="42" t="e">
        <f t="shared" si="20"/>
        <v>#REF!</v>
      </c>
      <c r="L1332" s="19" t="s">
        <v>565</v>
      </c>
    </row>
    <row r="1333" spans="2:12" s="42" customFormat="1" x14ac:dyDescent="0.2">
      <c r="B1333" s="42">
        <v>9</v>
      </c>
      <c r="C1333" s="42" t="s">
        <v>514</v>
      </c>
      <c r="D1333" s="42" t="s">
        <v>724</v>
      </c>
      <c r="E1333" s="132" t="e">
        <f>#REF!</f>
        <v>#REF!</v>
      </c>
      <c r="F1333" s="25" t="s">
        <v>510</v>
      </c>
      <c r="G1333" s="47" t="s">
        <v>554</v>
      </c>
      <c r="I1333" s="43" t="s">
        <v>11</v>
      </c>
      <c r="J1333" s="48" t="s">
        <v>443</v>
      </c>
      <c r="K1333" s="42" t="e">
        <f t="shared" si="20"/>
        <v>#REF!</v>
      </c>
      <c r="L1333" s="19" t="s">
        <v>565</v>
      </c>
    </row>
    <row r="1334" spans="2:12" s="42" customFormat="1" x14ac:dyDescent="0.2">
      <c r="B1334" s="42">
        <v>9</v>
      </c>
      <c r="C1334" s="42" t="s">
        <v>514</v>
      </c>
      <c r="D1334" s="42" t="s">
        <v>724</v>
      </c>
      <c r="E1334" s="132" t="e">
        <f>#REF!</f>
        <v>#REF!</v>
      </c>
      <c r="F1334" s="25" t="s">
        <v>511</v>
      </c>
      <c r="G1334" s="47" t="s">
        <v>554</v>
      </c>
      <c r="I1334" s="43" t="s">
        <v>11</v>
      </c>
      <c r="J1334" s="48" t="s">
        <v>443</v>
      </c>
      <c r="K1334" s="42" t="e">
        <f t="shared" si="20"/>
        <v>#REF!</v>
      </c>
      <c r="L1334" s="19" t="s">
        <v>565</v>
      </c>
    </row>
    <row r="1335" spans="2:12" s="42" customFormat="1" x14ac:dyDescent="0.2">
      <c r="B1335" s="42">
        <v>9</v>
      </c>
      <c r="C1335" s="42" t="s">
        <v>514</v>
      </c>
      <c r="D1335" s="42" t="s">
        <v>724</v>
      </c>
      <c r="E1335" s="132" t="e">
        <f>#REF!</f>
        <v>#REF!</v>
      </c>
      <c r="F1335" s="25" t="s">
        <v>512</v>
      </c>
      <c r="G1335" s="47" t="s">
        <v>554</v>
      </c>
      <c r="I1335" s="43" t="s">
        <v>11</v>
      </c>
      <c r="J1335" s="48" t="s">
        <v>443</v>
      </c>
      <c r="K1335" s="42" t="e">
        <f t="shared" si="20"/>
        <v>#REF!</v>
      </c>
      <c r="L1335" s="19" t="s">
        <v>565</v>
      </c>
    </row>
    <row r="1336" spans="2:12" s="42" customFormat="1" x14ac:dyDescent="0.2">
      <c r="B1336" s="42">
        <v>9</v>
      </c>
      <c r="C1336" s="42" t="s">
        <v>514</v>
      </c>
      <c r="D1336" s="42" t="s">
        <v>724</v>
      </c>
      <c r="E1336" s="132" t="e">
        <f>#REF!</f>
        <v>#REF!</v>
      </c>
      <c r="F1336" s="25" t="s">
        <v>513</v>
      </c>
      <c r="G1336" s="47" t="s">
        <v>554</v>
      </c>
      <c r="I1336" s="43" t="s">
        <v>11</v>
      </c>
      <c r="J1336" s="48" t="s">
        <v>443</v>
      </c>
      <c r="K1336" s="42" t="e">
        <f t="shared" si="20"/>
        <v>#REF!</v>
      </c>
      <c r="L1336" s="19" t="s">
        <v>565</v>
      </c>
    </row>
    <row r="1337" spans="2:12" s="42" customFormat="1" x14ac:dyDescent="0.2">
      <c r="B1337" s="42">
        <v>9</v>
      </c>
      <c r="C1337" s="42" t="s">
        <v>118</v>
      </c>
      <c r="D1337" s="42" t="s">
        <v>724</v>
      </c>
      <c r="E1337" s="132" t="e">
        <f>#REF!</f>
        <v>#REF!</v>
      </c>
      <c r="F1337" s="25" t="s">
        <v>547</v>
      </c>
      <c r="G1337" s="47" t="s">
        <v>554</v>
      </c>
      <c r="I1337" s="43" t="s">
        <v>11</v>
      </c>
      <c r="J1337" s="48" t="s">
        <v>443</v>
      </c>
      <c r="K1337" s="42" t="e">
        <f t="shared" si="20"/>
        <v>#REF!</v>
      </c>
      <c r="L1337" s="19" t="s">
        <v>565</v>
      </c>
    </row>
    <row r="1338" spans="2:12" s="42" customFormat="1" x14ac:dyDescent="0.2">
      <c r="B1338" s="42">
        <v>9</v>
      </c>
      <c r="C1338" s="42" t="s">
        <v>118</v>
      </c>
      <c r="D1338" s="42" t="s">
        <v>724</v>
      </c>
      <c r="E1338" s="132" t="e">
        <f>#REF!</f>
        <v>#REF!</v>
      </c>
      <c r="F1338" s="25" t="s">
        <v>410</v>
      </c>
      <c r="G1338" s="47" t="s">
        <v>554</v>
      </c>
      <c r="I1338" s="43" t="s">
        <v>11</v>
      </c>
      <c r="J1338" s="48" t="s">
        <v>443</v>
      </c>
      <c r="K1338" s="42" t="e">
        <f t="shared" si="20"/>
        <v>#REF!</v>
      </c>
      <c r="L1338" s="19" t="s">
        <v>565</v>
      </c>
    </row>
    <row r="1339" spans="2:12" s="42" customFormat="1" x14ac:dyDescent="0.2">
      <c r="B1339" s="42">
        <v>9</v>
      </c>
      <c r="C1339" s="42" t="s">
        <v>118</v>
      </c>
      <c r="D1339" s="42" t="s">
        <v>724</v>
      </c>
      <c r="E1339" s="132" t="e">
        <f>#REF!</f>
        <v>#REF!</v>
      </c>
      <c r="F1339" s="25" t="s">
        <v>515</v>
      </c>
      <c r="G1339" s="47" t="s">
        <v>554</v>
      </c>
      <c r="I1339" s="43" t="s">
        <v>11</v>
      </c>
      <c r="J1339" s="48" t="s">
        <v>443</v>
      </c>
      <c r="K1339" s="42" t="e">
        <f t="shared" si="20"/>
        <v>#REF!</v>
      </c>
      <c r="L1339" s="19" t="s">
        <v>565</v>
      </c>
    </row>
    <row r="1340" spans="2:12" s="42" customFormat="1" x14ac:dyDescent="0.2">
      <c r="B1340" s="42">
        <v>9</v>
      </c>
      <c r="C1340" s="42" t="s">
        <v>118</v>
      </c>
      <c r="D1340" s="42" t="s">
        <v>724</v>
      </c>
      <c r="E1340" s="132" t="e">
        <f>#REF!</f>
        <v>#REF!</v>
      </c>
      <c r="F1340" s="25" t="s">
        <v>516</v>
      </c>
      <c r="G1340" s="47" t="s">
        <v>554</v>
      </c>
      <c r="I1340" s="43" t="s">
        <v>11</v>
      </c>
      <c r="J1340" s="48" t="s">
        <v>443</v>
      </c>
      <c r="K1340" s="42" t="e">
        <f t="shared" si="20"/>
        <v>#REF!</v>
      </c>
      <c r="L1340" s="19" t="s">
        <v>565</v>
      </c>
    </row>
    <row r="1341" spans="2:12" s="42" customFormat="1" x14ac:dyDescent="0.2">
      <c r="B1341" s="42">
        <v>9</v>
      </c>
      <c r="C1341" s="42" t="s">
        <v>118</v>
      </c>
      <c r="D1341" s="42" t="s">
        <v>724</v>
      </c>
      <c r="E1341" s="132" t="e">
        <f>#REF!</f>
        <v>#REF!</v>
      </c>
      <c r="F1341" s="25" t="s">
        <v>517</v>
      </c>
      <c r="G1341" s="47" t="s">
        <v>554</v>
      </c>
      <c r="I1341" s="43" t="s">
        <v>11</v>
      </c>
      <c r="J1341" s="48" t="s">
        <v>443</v>
      </c>
      <c r="K1341" s="42" t="e">
        <f t="shared" si="20"/>
        <v>#REF!</v>
      </c>
      <c r="L1341" s="19" t="s">
        <v>565</v>
      </c>
    </row>
    <row r="1342" spans="2:12" s="42" customFormat="1" x14ac:dyDescent="0.2">
      <c r="B1342" s="42">
        <v>9</v>
      </c>
      <c r="C1342" s="42" t="s">
        <v>118</v>
      </c>
      <c r="D1342" s="42" t="s">
        <v>724</v>
      </c>
      <c r="E1342" s="132" t="e">
        <f>#REF!</f>
        <v>#REF!</v>
      </c>
      <c r="F1342" s="25" t="s">
        <v>518</v>
      </c>
      <c r="G1342" s="47" t="s">
        <v>554</v>
      </c>
      <c r="I1342" s="43" t="s">
        <v>11</v>
      </c>
      <c r="J1342" s="48" t="s">
        <v>443</v>
      </c>
      <c r="K1342" s="42" t="e">
        <f t="shared" si="20"/>
        <v>#REF!</v>
      </c>
      <c r="L1342" s="19" t="s">
        <v>565</v>
      </c>
    </row>
    <row r="1343" spans="2:12" s="42" customFormat="1" x14ac:dyDescent="0.2">
      <c r="B1343" s="42">
        <v>9</v>
      </c>
      <c r="C1343" s="42" t="s">
        <v>118</v>
      </c>
      <c r="D1343" s="42" t="s">
        <v>724</v>
      </c>
      <c r="E1343" s="132" t="e">
        <f>#REF!</f>
        <v>#REF!</v>
      </c>
      <c r="F1343" s="25" t="s">
        <v>519</v>
      </c>
      <c r="G1343" s="47" t="s">
        <v>554</v>
      </c>
      <c r="I1343" s="43" t="s">
        <v>11</v>
      </c>
      <c r="J1343" s="48" t="s">
        <v>443</v>
      </c>
      <c r="K1343" s="42" t="e">
        <f t="shared" si="20"/>
        <v>#REF!</v>
      </c>
      <c r="L1343" s="19" t="s">
        <v>565</v>
      </c>
    </row>
    <row r="1344" spans="2:12" s="42" customFormat="1" x14ac:dyDescent="0.2">
      <c r="B1344" s="42">
        <v>9</v>
      </c>
      <c r="C1344" s="42" t="s">
        <v>118</v>
      </c>
      <c r="D1344" s="42" t="s">
        <v>724</v>
      </c>
      <c r="E1344" s="132" t="e">
        <f>#REF!</f>
        <v>#REF!</v>
      </c>
      <c r="F1344" s="25" t="s">
        <v>520</v>
      </c>
      <c r="G1344" s="47" t="s">
        <v>554</v>
      </c>
      <c r="I1344" s="43" t="s">
        <v>11</v>
      </c>
      <c r="J1344" s="48" t="s">
        <v>443</v>
      </c>
      <c r="K1344" s="42" t="e">
        <f t="shared" si="20"/>
        <v>#REF!</v>
      </c>
      <c r="L1344" s="19" t="s">
        <v>565</v>
      </c>
    </row>
    <row r="1345" spans="1:12" s="42" customFormat="1" x14ac:dyDescent="0.2">
      <c r="B1345" s="42">
        <v>9</v>
      </c>
      <c r="C1345" s="42" t="s">
        <v>118</v>
      </c>
      <c r="D1345" s="42" t="s">
        <v>724</v>
      </c>
      <c r="E1345" s="132" t="e">
        <f>#REF!</f>
        <v>#REF!</v>
      </c>
      <c r="F1345" s="25" t="s">
        <v>521</v>
      </c>
      <c r="G1345" s="47" t="s">
        <v>554</v>
      </c>
      <c r="I1345" s="43" t="s">
        <v>11</v>
      </c>
      <c r="J1345" s="48" t="s">
        <v>443</v>
      </c>
      <c r="K1345" s="42" t="e">
        <f t="shared" si="20"/>
        <v>#REF!</v>
      </c>
      <c r="L1345" s="19" t="s">
        <v>565</v>
      </c>
    </row>
    <row r="1346" spans="1:12" s="42" customFormat="1" x14ac:dyDescent="0.2">
      <c r="B1346" s="42">
        <v>9</v>
      </c>
      <c r="C1346" s="42" t="s">
        <v>118</v>
      </c>
      <c r="D1346" s="42" t="s">
        <v>724</v>
      </c>
      <c r="E1346" s="132" t="e">
        <f>#REF!</f>
        <v>#REF!</v>
      </c>
      <c r="F1346" s="25" t="s">
        <v>214</v>
      </c>
      <c r="G1346" s="47" t="s">
        <v>554</v>
      </c>
      <c r="I1346" s="43" t="s">
        <v>11</v>
      </c>
      <c r="J1346" s="48" t="s">
        <v>443</v>
      </c>
      <c r="K1346" s="42" t="e">
        <f t="shared" si="20"/>
        <v>#REF!</v>
      </c>
      <c r="L1346" s="19" t="s">
        <v>565</v>
      </c>
    </row>
    <row r="1347" spans="1:12" s="42" customFormat="1" x14ac:dyDescent="0.2">
      <c r="B1347" s="42">
        <v>9</v>
      </c>
      <c r="C1347" s="42" t="s">
        <v>118</v>
      </c>
      <c r="D1347" s="42" t="s">
        <v>724</v>
      </c>
      <c r="E1347" s="132" t="e">
        <f>#REF!</f>
        <v>#REF!</v>
      </c>
      <c r="F1347" s="25" t="s">
        <v>522</v>
      </c>
      <c r="G1347" s="47" t="s">
        <v>554</v>
      </c>
      <c r="I1347" s="43" t="s">
        <v>11</v>
      </c>
      <c r="J1347" s="48" t="s">
        <v>443</v>
      </c>
      <c r="K1347" s="42" t="e">
        <f t="shared" si="20"/>
        <v>#REF!</v>
      </c>
      <c r="L1347" s="19" t="s">
        <v>565</v>
      </c>
    </row>
    <row r="1348" spans="1:12" s="42" customFormat="1" x14ac:dyDescent="0.2">
      <c r="B1348" s="42">
        <v>9</v>
      </c>
      <c r="C1348" s="42" t="s">
        <v>118</v>
      </c>
      <c r="D1348" s="42" t="s">
        <v>724</v>
      </c>
      <c r="E1348" s="132" t="e">
        <f>#REF!</f>
        <v>#REF!</v>
      </c>
      <c r="F1348" s="16" t="s">
        <v>45</v>
      </c>
      <c r="G1348" s="47" t="s">
        <v>554</v>
      </c>
      <c r="I1348" s="43" t="s">
        <v>11</v>
      </c>
      <c r="J1348" s="48" t="s">
        <v>443</v>
      </c>
      <c r="K1348" s="42" t="e">
        <f t="shared" si="20"/>
        <v>#REF!</v>
      </c>
      <c r="L1348" s="19" t="s">
        <v>565</v>
      </c>
    </row>
    <row r="1349" spans="1:12" s="42" customFormat="1" x14ac:dyDescent="0.2">
      <c r="B1349" s="42">
        <v>9</v>
      </c>
      <c r="C1349" s="42" t="s">
        <v>127</v>
      </c>
      <c r="D1349" s="42" t="s">
        <v>724</v>
      </c>
      <c r="E1349" s="132" t="e">
        <f>#REF!</f>
        <v>#REF!</v>
      </c>
      <c r="F1349" s="25" t="s">
        <v>523</v>
      </c>
      <c r="G1349" s="47" t="s">
        <v>554</v>
      </c>
      <c r="I1349" s="43" t="s">
        <v>11</v>
      </c>
      <c r="J1349" s="48" t="s">
        <v>443</v>
      </c>
      <c r="K1349" s="42" t="e">
        <f t="shared" si="20"/>
        <v>#REF!</v>
      </c>
      <c r="L1349" s="19" t="s">
        <v>565</v>
      </c>
    </row>
    <row r="1350" spans="1:12" x14ac:dyDescent="0.2">
      <c r="A1350" s="42"/>
      <c r="B1350" s="42">
        <v>9</v>
      </c>
      <c r="C1350" s="42" t="s">
        <v>127</v>
      </c>
      <c r="D1350" s="42" t="s">
        <v>724</v>
      </c>
      <c r="E1350" s="132" t="e">
        <f>#REF!</f>
        <v>#REF!</v>
      </c>
      <c r="F1350" s="25" t="s">
        <v>550</v>
      </c>
      <c r="G1350" s="47" t="s">
        <v>554</v>
      </c>
      <c r="I1350" s="43" t="s">
        <v>11</v>
      </c>
      <c r="J1350" s="48" t="s">
        <v>443</v>
      </c>
      <c r="K1350" s="42" t="e">
        <f t="shared" si="20"/>
        <v>#REF!</v>
      </c>
      <c r="L1350" s="19" t="s">
        <v>565</v>
      </c>
    </row>
    <row r="1351" spans="1:12" x14ac:dyDescent="0.2">
      <c r="A1351" s="42"/>
      <c r="B1351" s="42">
        <v>9</v>
      </c>
      <c r="C1351" s="42" t="s">
        <v>127</v>
      </c>
      <c r="D1351" s="42" t="s">
        <v>724</v>
      </c>
      <c r="E1351" s="132" t="e">
        <f>#REF!</f>
        <v>#REF!</v>
      </c>
      <c r="F1351" s="25" t="s">
        <v>376</v>
      </c>
      <c r="G1351" s="47" t="s">
        <v>554</v>
      </c>
      <c r="I1351" s="43" t="s">
        <v>11</v>
      </c>
      <c r="J1351" s="48" t="s">
        <v>443</v>
      </c>
      <c r="K1351" s="42" t="e">
        <f t="shared" si="20"/>
        <v>#REF!</v>
      </c>
      <c r="L1351" s="19" t="s">
        <v>565</v>
      </c>
    </row>
    <row r="1352" spans="1:12" x14ac:dyDescent="0.2">
      <c r="A1352" s="42"/>
      <c r="B1352" s="42">
        <v>9</v>
      </c>
      <c r="C1352" s="42" t="s">
        <v>127</v>
      </c>
      <c r="D1352" s="42" t="s">
        <v>724</v>
      </c>
      <c r="E1352" s="132" t="e">
        <f>#REF!</f>
        <v>#REF!</v>
      </c>
      <c r="F1352" s="25" t="s">
        <v>524</v>
      </c>
      <c r="G1352" s="47" t="s">
        <v>554</v>
      </c>
      <c r="I1352" s="43" t="s">
        <v>11</v>
      </c>
      <c r="J1352" s="48" t="s">
        <v>443</v>
      </c>
      <c r="K1352" s="42" t="e">
        <f t="shared" si="20"/>
        <v>#REF!</v>
      </c>
      <c r="L1352" s="19" t="s">
        <v>565</v>
      </c>
    </row>
    <row r="1353" spans="1:12" x14ac:dyDescent="0.2">
      <c r="A1353" s="42"/>
      <c r="B1353" s="42">
        <v>9</v>
      </c>
      <c r="C1353" s="42" t="s">
        <v>127</v>
      </c>
      <c r="D1353" s="42" t="s">
        <v>724</v>
      </c>
      <c r="E1353" s="132" t="e">
        <f>#REF!</f>
        <v>#REF!</v>
      </c>
      <c r="F1353" s="25" t="s">
        <v>525</v>
      </c>
      <c r="G1353" s="47" t="s">
        <v>554</v>
      </c>
      <c r="I1353" s="43" t="s">
        <v>11</v>
      </c>
      <c r="J1353" s="48" t="s">
        <v>443</v>
      </c>
      <c r="K1353" s="42" t="e">
        <f t="shared" si="20"/>
        <v>#REF!</v>
      </c>
      <c r="L1353" s="19" t="s">
        <v>565</v>
      </c>
    </row>
    <row r="1354" spans="1:12" x14ac:dyDescent="0.2">
      <c r="A1354" s="42"/>
      <c r="B1354" s="42">
        <v>9</v>
      </c>
      <c r="C1354" s="42" t="s">
        <v>127</v>
      </c>
      <c r="D1354" s="42" t="s">
        <v>724</v>
      </c>
      <c r="E1354" s="132" t="e">
        <f>#REF!</f>
        <v>#REF!</v>
      </c>
      <c r="F1354" s="25" t="s">
        <v>526</v>
      </c>
      <c r="G1354" s="47" t="s">
        <v>554</v>
      </c>
      <c r="I1354" s="43" t="s">
        <v>11</v>
      </c>
      <c r="J1354" s="48" t="s">
        <v>443</v>
      </c>
      <c r="K1354" s="42" t="e">
        <f t="shared" si="20"/>
        <v>#REF!</v>
      </c>
      <c r="L1354" s="19" t="s">
        <v>565</v>
      </c>
    </row>
    <row r="1355" spans="1:12" x14ac:dyDescent="0.2">
      <c r="A1355" s="42"/>
      <c r="B1355" s="42">
        <v>9</v>
      </c>
      <c r="C1355" s="42" t="s">
        <v>127</v>
      </c>
      <c r="D1355" s="42" t="s">
        <v>724</v>
      </c>
      <c r="E1355" s="132" t="e">
        <f>#REF!</f>
        <v>#REF!</v>
      </c>
      <c r="F1355" s="17" t="s">
        <v>527</v>
      </c>
      <c r="G1355" s="47" t="s">
        <v>554</v>
      </c>
      <c r="I1355" s="43" t="s">
        <v>11</v>
      </c>
      <c r="J1355" s="48" t="s">
        <v>443</v>
      </c>
      <c r="K1355" s="42" t="e">
        <f t="shared" si="20"/>
        <v>#REF!</v>
      </c>
      <c r="L1355" s="19" t="s">
        <v>565</v>
      </c>
    </row>
    <row r="1356" spans="1:12" x14ac:dyDescent="0.2">
      <c r="A1356" s="42"/>
      <c r="B1356" s="42">
        <v>9</v>
      </c>
      <c r="C1356" s="42" t="s">
        <v>127</v>
      </c>
      <c r="D1356" s="42" t="s">
        <v>724</v>
      </c>
      <c r="E1356" s="132" t="e">
        <f>#REF!</f>
        <v>#REF!</v>
      </c>
      <c r="F1356" s="17" t="s">
        <v>528</v>
      </c>
      <c r="G1356" s="47" t="s">
        <v>554</v>
      </c>
      <c r="I1356" s="43" t="s">
        <v>11</v>
      </c>
      <c r="J1356" s="48" t="s">
        <v>443</v>
      </c>
      <c r="K1356" s="42" t="e">
        <f t="shared" si="20"/>
        <v>#REF!</v>
      </c>
      <c r="L1356" s="19" t="s">
        <v>565</v>
      </c>
    </row>
    <row r="1357" spans="1:12" x14ac:dyDescent="0.2">
      <c r="A1357" s="42"/>
      <c r="B1357" s="42">
        <v>9</v>
      </c>
      <c r="C1357" s="42" t="s">
        <v>127</v>
      </c>
      <c r="D1357" s="42" t="s">
        <v>724</v>
      </c>
      <c r="E1357" s="132" t="e">
        <f>#REF!</f>
        <v>#REF!</v>
      </c>
      <c r="F1357" s="17" t="s">
        <v>529</v>
      </c>
      <c r="G1357" s="47" t="s">
        <v>554</v>
      </c>
      <c r="I1357" s="43" t="s">
        <v>11</v>
      </c>
      <c r="J1357" s="48" t="s">
        <v>443</v>
      </c>
      <c r="K1357" s="42" t="e">
        <f t="shared" si="20"/>
        <v>#REF!</v>
      </c>
      <c r="L1357" s="19" t="s">
        <v>565</v>
      </c>
    </row>
    <row r="1358" spans="1:12" x14ac:dyDescent="0.2">
      <c r="A1358" s="42"/>
      <c r="B1358" s="42">
        <v>9</v>
      </c>
      <c r="C1358" s="42" t="s">
        <v>127</v>
      </c>
      <c r="D1358" s="42" t="s">
        <v>724</v>
      </c>
      <c r="E1358" s="132" t="e">
        <f>#REF!</f>
        <v>#REF!</v>
      </c>
      <c r="F1358" s="17" t="s">
        <v>530</v>
      </c>
      <c r="G1358" s="47" t="s">
        <v>554</v>
      </c>
      <c r="I1358" s="43" t="s">
        <v>11</v>
      </c>
      <c r="J1358" s="48" t="s">
        <v>443</v>
      </c>
      <c r="K1358" s="42" t="e">
        <f t="shared" si="20"/>
        <v>#REF!</v>
      </c>
      <c r="L1358" s="19" t="s">
        <v>565</v>
      </c>
    </row>
    <row r="1359" spans="1:12" x14ac:dyDescent="0.2">
      <c r="A1359" s="42"/>
      <c r="B1359" s="42">
        <v>9</v>
      </c>
      <c r="C1359" s="42" t="s">
        <v>127</v>
      </c>
      <c r="D1359" s="42" t="s">
        <v>724</v>
      </c>
      <c r="E1359" s="132" t="e">
        <f>#REF!</f>
        <v>#REF!</v>
      </c>
      <c r="F1359" s="16" t="s">
        <v>45</v>
      </c>
      <c r="G1359" s="47" t="s">
        <v>554</v>
      </c>
      <c r="I1359" s="43" t="s">
        <v>11</v>
      </c>
      <c r="J1359" s="48" t="s">
        <v>443</v>
      </c>
      <c r="K1359" s="42" t="e">
        <f t="shared" si="20"/>
        <v>#REF!</v>
      </c>
      <c r="L1359" s="19" t="s">
        <v>565</v>
      </c>
    </row>
    <row r="1360" spans="1:12" x14ac:dyDescent="0.2">
      <c r="A1360" s="42"/>
      <c r="B1360" s="42">
        <v>9</v>
      </c>
      <c r="C1360" t="s">
        <v>128</v>
      </c>
      <c r="D1360" s="42" t="s">
        <v>724</v>
      </c>
      <c r="E1360" s="132" t="e">
        <f>#REF!</f>
        <v>#REF!</v>
      </c>
      <c r="F1360" s="25" t="s">
        <v>531</v>
      </c>
      <c r="G1360" s="47" t="s">
        <v>554</v>
      </c>
      <c r="I1360" s="43" t="s">
        <v>11</v>
      </c>
      <c r="J1360" s="48" t="s">
        <v>443</v>
      </c>
      <c r="K1360" s="42" t="e">
        <f t="shared" si="20"/>
        <v>#REF!</v>
      </c>
      <c r="L1360" s="19" t="s">
        <v>565</v>
      </c>
    </row>
    <row r="1361" spans="1:12" x14ac:dyDescent="0.2">
      <c r="A1361" s="42"/>
      <c r="B1361" s="42">
        <v>9</v>
      </c>
      <c r="C1361" s="42" t="s">
        <v>128</v>
      </c>
      <c r="D1361" s="42" t="s">
        <v>724</v>
      </c>
      <c r="E1361" s="132" t="e">
        <f>#REF!</f>
        <v>#REF!</v>
      </c>
      <c r="F1361" s="25" t="s">
        <v>411</v>
      </c>
      <c r="G1361" s="47" t="s">
        <v>554</v>
      </c>
      <c r="I1361" s="43" t="s">
        <v>11</v>
      </c>
      <c r="J1361" s="48" t="s">
        <v>443</v>
      </c>
      <c r="K1361" s="42" t="e">
        <f t="shared" si="20"/>
        <v>#REF!</v>
      </c>
      <c r="L1361" s="19" t="s">
        <v>565</v>
      </c>
    </row>
    <row r="1362" spans="1:12" x14ac:dyDescent="0.2">
      <c r="A1362" s="42"/>
      <c r="B1362" s="42">
        <v>9</v>
      </c>
      <c r="C1362" s="42" t="s">
        <v>128</v>
      </c>
      <c r="D1362" s="42" t="s">
        <v>724</v>
      </c>
      <c r="E1362" s="132" t="e">
        <f>#REF!</f>
        <v>#REF!</v>
      </c>
      <c r="F1362" s="25" t="s">
        <v>532</v>
      </c>
      <c r="G1362" s="47" t="s">
        <v>554</v>
      </c>
      <c r="I1362" s="43" t="s">
        <v>11</v>
      </c>
      <c r="J1362" s="48" t="s">
        <v>443</v>
      </c>
      <c r="K1362" s="42" t="e">
        <f t="shared" si="20"/>
        <v>#REF!</v>
      </c>
      <c r="L1362" s="19" t="s">
        <v>565</v>
      </c>
    </row>
    <row r="1363" spans="1:12" x14ac:dyDescent="0.2">
      <c r="A1363" s="42"/>
      <c r="B1363" s="42">
        <v>9</v>
      </c>
      <c r="C1363" s="42" t="s">
        <v>128</v>
      </c>
      <c r="D1363" s="42" t="s">
        <v>724</v>
      </c>
      <c r="E1363" s="132" t="e">
        <f>#REF!</f>
        <v>#REF!</v>
      </c>
      <c r="F1363" s="25" t="s">
        <v>533</v>
      </c>
      <c r="G1363" s="47" t="s">
        <v>554</v>
      </c>
      <c r="I1363" s="43" t="s">
        <v>11</v>
      </c>
      <c r="J1363" s="48" t="s">
        <v>443</v>
      </c>
      <c r="K1363" s="42" t="e">
        <f t="shared" ref="K1363:K1370" si="21">IF(E1363=0,"",E1363)</f>
        <v>#REF!</v>
      </c>
      <c r="L1363" s="19" t="s">
        <v>565</v>
      </c>
    </row>
    <row r="1364" spans="1:12" x14ac:dyDescent="0.2">
      <c r="A1364" s="42"/>
      <c r="B1364" s="42">
        <v>9</v>
      </c>
      <c r="C1364" s="42" t="s">
        <v>128</v>
      </c>
      <c r="D1364" s="42" t="s">
        <v>724</v>
      </c>
      <c r="E1364" s="132" t="e">
        <f>#REF!</f>
        <v>#REF!</v>
      </c>
      <c r="F1364" s="16" t="s">
        <v>45</v>
      </c>
      <c r="G1364" s="47" t="s">
        <v>554</v>
      </c>
      <c r="I1364" s="43" t="s">
        <v>11</v>
      </c>
      <c r="J1364" s="48" t="s">
        <v>443</v>
      </c>
      <c r="K1364" s="42" t="e">
        <f t="shared" si="21"/>
        <v>#REF!</v>
      </c>
      <c r="L1364" s="19" t="s">
        <v>565</v>
      </c>
    </row>
    <row r="1365" spans="1:12" x14ac:dyDescent="0.2">
      <c r="A1365" s="42"/>
      <c r="B1365" s="42">
        <v>9</v>
      </c>
      <c r="C1365" t="s">
        <v>536</v>
      </c>
      <c r="D1365" s="42" t="s">
        <v>724</v>
      </c>
      <c r="E1365" s="132" t="e">
        <f>#REF!</f>
        <v>#REF!</v>
      </c>
      <c r="F1365" s="38" t="s">
        <v>534</v>
      </c>
      <c r="G1365" s="47" t="s">
        <v>554</v>
      </c>
      <c r="I1365" s="43" t="s">
        <v>11</v>
      </c>
      <c r="J1365" s="48" t="s">
        <v>443</v>
      </c>
      <c r="K1365" s="42" t="e">
        <f t="shared" si="21"/>
        <v>#REF!</v>
      </c>
      <c r="L1365" s="19" t="s">
        <v>565</v>
      </c>
    </row>
    <row r="1366" spans="1:12" x14ac:dyDescent="0.2">
      <c r="A1366" s="42"/>
      <c r="B1366" s="42">
        <v>9</v>
      </c>
      <c r="C1366" s="42" t="s">
        <v>536</v>
      </c>
      <c r="D1366" s="42" t="s">
        <v>724</v>
      </c>
      <c r="E1366" s="132" t="e">
        <f>#REF!</f>
        <v>#REF!</v>
      </c>
      <c r="F1366" s="26" t="s">
        <v>412</v>
      </c>
      <c r="G1366" s="47" t="s">
        <v>554</v>
      </c>
      <c r="I1366" s="43" t="s">
        <v>11</v>
      </c>
      <c r="J1366" s="48" t="s">
        <v>443</v>
      </c>
      <c r="K1366" s="42" t="e">
        <f t="shared" si="21"/>
        <v>#REF!</v>
      </c>
      <c r="L1366" s="19" t="s">
        <v>565</v>
      </c>
    </row>
    <row r="1367" spans="1:12" x14ac:dyDescent="0.2">
      <c r="A1367" s="42"/>
      <c r="B1367" s="42">
        <v>9</v>
      </c>
      <c r="C1367" s="42" t="s">
        <v>536</v>
      </c>
      <c r="D1367" s="42" t="s">
        <v>724</v>
      </c>
      <c r="E1367" s="132" t="e">
        <f>#REF!</f>
        <v>#REF!</v>
      </c>
      <c r="F1367" s="25" t="s">
        <v>535</v>
      </c>
      <c r="G1367" s="47" t="s">
        <v>554</v>
      </c>
      <c r="I1367" s="43" t="s">
        <v>11</v>
      </c>
      <c r="J1367" s="48" t="s">
        <v>443</v>
      </c>
      <c r="K1367" s="42" t="e">
        <f t="shared" si="21"/>
        <v>#REF!</v>
      </c>
      <c r="L1367" s="19" t="s">
        <v>565</v>
      </c>
    </row>
    <row r="1368" spans="1:12" x14ac:dyDescent="0.2">
      <c r="A1368" s="42"/>
      <c r="B1368" s="42">
        <v>9</v>
      </c>
      <c r="C1368" s="42" t="s">
        <v>536</v>
      </c>
      <c r="D1368" s="42" t="s">
        <v>724</v>
      </c>
      <c r="E1368" s="132" t="e">
        <f>#REF!</f>
        <v>#REF!</v>
      </c>
      <c r="F1368" s="16" t="s">
        <v>45</v>
      </c>
      <c r="G1368" s="47" t="s">
        <v>554</v>
      </c>
      <c r="I1368" s="43" t="s">
        <v>11</v>
      </c>
      <c r="J1368" s="48" t="s">
        <v>443</v>
      </c>
      <c r="K1368" s="42" t="e">
        <f t="shared" si="21"/>
        <v>#REF!</v>
      </c>
      <c r="L1368" s="19" t="s">
        <v>565</v>
      </c>
    </row>
    <row r="1369" spans="1:12" x14ac:dyDescent="0.2">
      <c r="A1369" s="42"/>
      <c r="B1369" s="42">
        <v>9</v>
      </c>
      <c r="C1369" t="s">
        <v>537</v>
      </c>
      <c r="D1369" s="42" t="s">
        <v>724</v>
      </c>
      <c r="E1369" s="132" t="e">
        <f>#REF!</f>
        <v>#REF!</v>
      </c>
      <c r="F1369" s="26" t="s">
        <v>413</v>
      </c>
      <c r="G1369" s="47" t="s">
        <v>554</v>
      </c>
      <c r="I1369" s="43" t="s">
        <v>11</v>
      </c>
      <c r="J1369" s="48" t="s">
        <v>443</v>
      </c>
      <c r="K1369" s="42" t="e">
        <f t="shared" si="21"/>
        <v>#REF!</v>
      </c>
      <c r="L1369" s="19" t="s">
        <v>565</v>
      </c>
    </row>
    <row r="1370" spans="1:12" x14ac:dyDescent="0.2">
      <c r="A1370" s="42"/>
      <c r="B1370" s="42">
        <v>9</v>
      </c>
      <c r="C1370" t="s">
        <v>537</v>
      </c>
      <c r="D1370" s="42" t="s">
        <v>724</v>
      </c>
      <c r="E1370" s="132" t="e">
        <f>#REF!</f>
        <v>#REF!</v>
      </c>
      <c r="F1370" s="16" t="s">
        <v>45</v>
      </c>
      <c r="G1370" s="47" t="s">
        <v>554</v>
      </c>
      <c r="I1370" s="43" t="s">
        <v>11</v>
      </c>
      <c r="J1370" s="48" t="s">
        <v>443</v>
      </c>
      <c r="K1370" s="42" t="e">
        <f t="shared" si="21"/>
        <v>#REF!</v>
      </c>
      <c r="L1370" s="19" t="s">
        <v>565</v>
      </c>
    </row>
    <row r="1371" spans="1:12" x14ac:dyDescent="0.2">
      <c r="A1371" s="42"/>
      <c r="B1371">
        <v>9</v>
      </c>
      <c r="C1371" t="s">
        <v>254</v>
      </c>
      <c r="F1371" s="24" t="s">
        <v>384</v>
      </c>
      <c r="H1371" t="s">
        <v>543</v>
      </c>
      <c r="I1371" s="29" t="s">
        <v>544</v>
      </c>
    </row>
    <row r="1372" spans="1:12" x14ac:dyDescent="0.2">
      <c r="A1372" s="42"/>
      <c r="B1372" s="19" t="s">
        <v>722</v>
      </c>
      <c r="C1372" t="s">
        <v>260</v>
      </c>
      <c r="F1372" s="24" t="s">
        <v>389</v>
      </c>
      <c r="I1372" s="44" t="s">
        <v>10</v>
      </c>
    </row>
    <row r="1373" spans="1:12" s="42" customFormat="1" x14ac:dyDescent="0.2">
      <c r="B1373" s="19" t="s">
        <v>722</v>
      </c>
      <c r="C1373" s="42" t="s">
        <v>260</v>
      </c>
      <c r="D1373" s="19" t="s">
        <v>295</v>
      </c>
      <c r="E1373" s="123"/>
      <c r="F1373" s="7" t="s">
        <v>238</v>
      </c>
      <c r="G1373" s="24"/>
      <c r="I1373" s="44" t="s">
        <v>10</v>
      </c>
    </row>
    <row r="1374" spans="1:12" s="42" customFormat="1" x14ac:dyDescent="0.2">
      <c r="B1374" s="19" t="s">
        <v>722</v>
      </c>
      <c r="C1374" s="42" t="s">
        <v>260</v>
      </c>
      <c r="D1374" s="19" t="s">
        <v>295</v>
      </c>
      <c r="E1374" s="123"/>
      <c r="F1374" s="7" t="s">
        <v>239</v>
      </c>
      <c r="G1374" s="24"/>
      <c r="I1374" s="44" t="s">
        <v>10</v>
      </c>
    </row>
    <row r="1375" spans="1:12" s="42" customFormat="1" x14ac:dyDescent="0.2">
      <c r="B1375" s="19" t="s">
        <v>722</v>
      </c>
      <c r="C1375" s="42" t="s">
        <v>260</v>
      </c>
      <c r="D1375" s="19" t="s">
        <v>295</v>
      </c>
      <c r="E1375" s="123"/>
      <c r="F1375" s="35" t="s">
        <v>552</v>
      </c>
      <c r="G1375" s="24"/>
      <c r="I1375" s="44" t="s">
        <v>10</v>
      </c>
    </row>
    <row r="1376" spans="1:12" s="42" customFormat="1" x14ac:dyDescent="0.2">
      <c r="B1376" s="19" t="s">
        <v>722</v>
      </c>
      <c r="C1376" s="42" t="s">
        <v>260</v>
      </c>
      <c r="D1376" s="19" t="s">
        <v>295</v>
      </c>
      <c r="E1376" s="123"/>
      <c r="F1376" s="35" t="s">
        <v>553</v>
      </c>
      <c r="G1376" s="24"/>
      <c r="I1376" s="44" t="s">
        <v>10</v>
      </c>
    </row>
    <row r="1377" spans="2:9" s="42" customFormat="1" x14ac:dyDescent="0.2">
      <c r="B1377" s="19" t="s">
        <v>722</v>
      </c>
      <c r="C1377" s="42" t="s">
        <v>260</v>
      </c>
      <c r="D1377" s="19" t="s">
        <v>295</v>
      </c>
      <c r="E1377" s="123"/>
      <c r="F1377" s="25" t="s">
        <v>240</v>
      </c>
      <c r="G1377" s="24"/>
      <c r="I1377" s="44" t="s">
        <v>10</v>
      </c>
    </row>
    <row r="1378" spans="2:9" s="42" customFormat="1" x14ac:dyDescent="0.2">
      <c r="B1378" s="19" t="s">
        <v>722</v>
      </c>
      <c r="C1378" s="42" t="s">
        <v>260</v>
      </c>
      <c r="D1378" s="19" t="s">
        <v>295</v>
      </c>
      <c r="E1378" s="123"/>
      <c r="F1378" s="17" t="s">
        <v>408</v>
      </c>
      <c r="G1378" s="24"/>
      <c r="I1378" s="44" t="s">
        <v>10</v>
      </c>
    </row>
    <row r="1379" spans="2:9" s="42" customFormat="1" x14ac:dyDescent="0.2">
      <c r="B1379" s="19" t="s">
        <v>722</v>
      </c>
      <c r="C1379" s="42" t="s">
        <v>260</v>
      </c>
      <c r="D1379" s="19" t="s">
        <v>295</v>
      </c>
      <c r="E1379" s="123"/>
      <c r="F1379" s="17" t="s">
        <v>409</v>
      </c>
      <c r="G1379" s="24"/>
      <c r="I1379" s="44" t="s">
        <v>10</v>
      </c>
    </row>
    <row r="1380" spans="2:9" s="42" customFormat="1" x14ac:dyDescent="0.2">
      <c r="B1380" s="19" t="s">
        <v>722</v>
      </c>
      <c r="C1380" s="42" t="s">
        <v>260</v>
      </c>
      <c r="D1380" s="19" t="s">
        <v>295</v>
      </c>
      <c r="E1380" s="123"/>
      <c r="F1380" s="7" t="s">
        <v>233</v>
      </c>
      <c r="G1380" s="24"/>
      <c r="I1380" s="44" t="s">
        <v>10</v>
      </c>
    </row>
    <row r="1381" spans="2:9" s="42" customFormat="1" x14ac:dyDescent="0.2">
      <c r="B1381" s="19" t="s">
        <v>722</v>
      </c>
      <c r="C1381" s="42" t="s">
        <v>260</v>
      </c>
      <c r="D1381" s="19" t="s">
        <v>295</v>
      </c>
      <c r="E1381" s="123"/>
      <c r="F1381" s="7" t="s">
        <v>234</v>
      </c>
      <c r="G1381" s="24"/>
      <c r="I1381" s="44" t="s">
        <v>10</v>
      </c>
    </row>
    <row r="1382" spans="2:9" s="42" customFormat="1" x14ac:dyDescent="0.2">
      <c r="B1382" s="19" t="s">
        <v>722</v>
      </c>
      <c r="C1382" s="42" t="s">
        <v>260</v>
      </c>
      <c r="D1382" s="19" t="s">
        <v>295</v>
      </c>
      <c r="E1382" s="123"/>
      <c r="F1382" s="7" t="s">
        <v>235</v>
      </c>
      <c r="G1382" s="24"/>
      <c r="I1382" s="44" t="s">
        <v>10</v>
      </c>
    </row>
    <row r="1383" spans="2:9" s="42" customFormat="1" x14ac:dyDescent="0.2">
      <c r="B1383" s="19" t="s">
        <v>722</v>
      </c>
      <c r="C1383" s="42" t="s">
        <v>260</v>
      </c>
      <c r="D1383" s="19" t="s">
        <v>295</v>
      </c>
      <c r="E1383" s="123"/>
      <c r="F1383" s="7" t="s">
        <v>242</v>
      </c>
      <c r="G1383" s="24"/>
      <c r="I1383" s="44" t="s">
        <v>10</v>
      </c>
    </row>
    <row r="1384" spans="2:9" s="42" customFormat="1" x14ac:dyDescent="0.2">
      <c r="B1384" s="19" t="s">
        <v>722</v>
      </c>
      <c r="C1384" s="42" t="s">
        <v>260</v>
      </c>
      <c r="D1384" s="19" t="s">
        <v>295</v>
      </c>
      <c r="E1384" s="123"/>
      <c r="F1384" s="7" t="s">
        <v>236</v>
      </c>
      <c r="G1384" s="24"/>
      <c r="I1384" s="44" t="s">
        <v>10</v>
      </c>
    </row>
    <row r="1385" spans="2:9" s="42" customFormat="1" x14ac:dyDescent="0.2">
      <c r="B1385" s="19" t="s">
        <v>722</v>
      </c>
      <c r="C1385" s="42" t="s">
        <v>260</v>
      </c>
      <c r="D1385" s="19" t="s">
        <v>295</v>
      </c>
      <c r="E1385" s="123"/>
      <c r="F1385" s="7" t="s">
        <v>241</v>
      </c>
      <c r="G1385" s="24"/>
      <c r="I1385" s="44" t="s">
        <v>10</v>
      </c>
    </row>
    <row r="1386" spans="2:9" s="42" customFormat="1" x14ac:dyDescent="0.2">
      <c r="B1386" s="19" t="s">
        <v>722</v>
      </c>
      <c r="C1386" s="42" t="s">
        <v>260</v>
      </c>
      <c r="D1386" s="19" t="s">
        <v>295</v>
      </c>
      <c r="E1386" s="123"/>
      <c r="F1386" s="7" t="s">
        <v>237</v>
      </c>
      <c r="G1386" s="24"/>
      <c r="I1386" s="44" t="s">
        <v>10</v>
      </c>
    </row>
    <row r="1387" spans="2:9" s="42" customFormat="1" x14ac:dyDescent="0.2">
      <c r="B1387" s="19" t="s">
        <v>722</v>
      </c>
      <c r="C1387" s="42" t="s">
        <v>260</v>
      </c>
      <c r="D1387" s="19" t="s">
        <v>116</v>
      </c>
      <c r="E1387" s="123"/>
      <c r="F1387" s="7" t="s">
        <v>238</v>
      </c>
      <c r="G1387" s="24"/>
      <c r="I1387" s="44" t="s">
        <v>10</v>
      </c>
    </row>
    <row r="1388" spans="2:9" s="42" customFormat="1" x14ac:dyDescent="0.2">
      <c r="B1388" s="19" t="s">
        <v>722</v>
      </c>
      <c r="C1388" s="42" t="s">
        <v>260</v>
      </c>
      <c r="D1388" s="19" t="s">
        <v>116</v>
      </c>
      <c r="E1388" s="123"/>
      <c r="F1388" s="7" t="s">
        <v>239</v>
      </c>
      <c r="G1388" s="24"/>
      <c r="I1388" s="44" t="s">
        <v>10</v>
      </c>
    </row>
    <row r="1389" spans="2:9" s="42" customFormat="1" x14ac:dyDescent="0.2">
      <c r="B1389" s="19" t="s">
        <v>722</v>
      </c>
      <c r="C1389" s="42" t="s">
        <v>260</v>
      </c>
      <c r="D1389" s="19" t="s">
        <v>116</v>
      </c>
      <c r="E1389" s="123"/>
      <c r="F1389" s="35" t="s">
        <v>552</v>
      </c>
      <c r="G1389" s="24"/>
      <c r="I1389" s="44" t="s">
        <v>10</v>
      </c>
    </row>
    <row r="1390" spans="2:9" s="42" customFormat="1" x14ac:dyDescent="0.2">
      <c r="B1390" s="19" t="s">
        <v>722</v>
      </c>
      <c r="C1390" s="42" t="s">
        <v>260</v>
      </c>
      <c r="D1390" s="19" t="s">
        <v>116</v>
      </c>
      <c r="E1390" s="123"/>
      <c r="F1390" s="35" t="s">
        <v>553</v>
      </c>
      <c r="G1390" s="24"/>
      <c r="I1390" s="44" t="s">
        <v>10</v>
      </c>
    </row>
    <row r="1391" spans="2:9" s="42" customFormat="1" x14ac:dyDescent="0.2">
      <c r="B1391" s="19" t="s">
        <v>722</v>
      </c>
      <c r="C1391" s="42" t="s">
        <v>260</v>
      </c>
      <c r="D1391" s="19" t="s">
        <v>116</v>
      </c>
      <c r="E1391" s="123"/>
      <c r="F1391" s="25" t="s">
        <v>240</v>
      </c>
      <c r="G1391" s="24"/>
      <c r="I1391" s="44" t="s">
        <v>10</v>
      </c>
    </row>
    <row r="1392" spans="2:9" s="42" customFormat="1" x14ac:dyDescent="0.2">
      <c r="B1392" s="19" t="s">
        <v>722</v>
      </c>
      <c r="C1392" s="42" t="s">
        <v>260</v>
      </c>
      <c r="D1392" s="19" t="s">
        <v>116</v>
      </c>
      <c r="E1392" s="123"/>
      <c r="F1392" s="17" t="s">
        <v>408</v>
      </c>
      <c r="G1392" s="24"/>
      <c r="I1392" s="44" t="s">
        <v>10</v>
      </c>
    </row>
    <row r="1393" spans="2:9" s="42" customFormat="1" x14ac:dyDescent="0.2">
      <c r="B1393" s="19" t="s">
        <v>722</v>
      </c>
      <c r="C1393" s="42" t="s">
        <v>260</v>
      </c>
      <c r="D1393" s="19" t="s">
        <v>116</v>
      </c>
      <c r="E1393" s="123"/>
      <c r="F1393" s="17" t="s">
        <v>409</v>
      </c>
      <c r="G1393" s="24"/>
      <c r="I1393" s="44" t="s">
        <v>10</v>
      </c>
    </row>
    <row r="1394" spans="2:9" s="42" customFormat="1" x14ac:dyDescent="0.2">
      <c r="B1394" s="19" t="s">
        <v>722</v>
      </c>
      <c r="C1394" s="42" t="s">
        <v>260</v>
      </c>
      <c r="D1394" s="19" t="s">
        <v>116</v>
      </c>
      <c r="E1394" s="123"/>
      <c r="F1394" s="7" t="s">
        <v>233</v>
      </c>
      <c r="G1394" s="24"/>
      <c r="I1394" s="44" t="s">
        <v>10</v>
      </c>
    </row>
    <row r="1395" spans="2:9" s="42" customFormat="1" x14ac:dyDescent="0.2">
      <c r="B1395" s="19" t="s">
        <v>722</v>
      </c>
      <c r="C1395" s="42" t="s">
        <v>260</v>
      </c>
      <c r="D1395" s="19" t="s">
        <v>116</v>
      </c>
      <c r="E1395" s="123"/>
      <c r="F1395" s="7" t="s">
        <v>234</v>
      </c>
      <c r="G1395" s="24"/>
      <c r="I1395" s="44" t="s">
        <v>10</v>
      </c>
    </row>
    <row r="1396" spans="2:9" s="42" customFormat="1" x14ac:dyDescent="0.2">
      <c r="B1396" s="19" t="s">
        <v>722</v>
      </c>
      <c r="C1396" s="42" t="s">
        <v>260</v>
      </c>
      <c r="D1396" s="19" t="s">
        <v>116</v>
      </c>
      <c r="E1396" s="123"/>
      <c r="F1396" s="7" t="s">
        <v>235</v>
      </c>
      <c r="G1396" s="24"/>
      <c r="I1396" s="44" t="s">
        <v>10</v>
      </c>
    </row>
    <row r="1397" spans="2:9" s="42" customFormat="1" x14ac:dyDescent="0.2">
      <c r="B1397" s="19" t="s">
        <v>722</v>
      </c>
      <c r="C1397" s="42" t="s">
        <v>260</v>
      </c>
      <c r="D1397" s="19" t="s">
        <v>116</v>
      </c>
      <c r="E1397" s="123"/>
      <c r="F1397" s="7" t="s">
        <v>242</v>
      </c>
      <c r="G1397" s="24"/>
      <c r="I1397" s="44" t="s">
        <v>10</v>
      </c>
    </row>
    <row r="1398" spans="2:9" s="42" customFormat="1" x14ac:dyDescent="0.2">
      <c r="B1398" s="19" t="s">
        <v>722</v>
      </c>
      <c r="C1398" s="42" t="s">
        <v>260</v>
      </c>
      <c r="D1398" s="19" t="s">
        <v>116</v>
      </c>
      <c r="E1398" s="123"/>
      <c r="F1398" s="7" t="s">
        <v>236</v>
      </c>
      <c r="G1398" s="24"/>
      <c r="I1398" s="44" t="s">
        <v>10</v>
      </c>
    </row>
    <row r="1399" spans="2:9" s="42" customFormat="1" x14ac:dyDescent="0.2">
      <c r="B1399" s="19" t="s">
        <v>722</v>
      </c>
      <c r="C1399" s="42" t="s">
        <v>260</v>
      </c>
      <c r="D1399" s="19" t="s">
        <v>116</v>
      </c>
      <c r="E1399" s="123"/>
      <c r="F1399" s="7" t="s">
        <v>241</v>
      </c>
      <c r="G1399" s="24"/>
      <c r="I1399" s="44" t="s">
        <v>10</v>
      </c>
    </row>
    <row r="1400" spans="2:9" s="42" customFormat="1" x14ac:dyDescent="0.2">
      <c r="B1400" s="19" t="s">
        <v>722</v>
      </c>
      <c r="C1400" s="42" t="s">
        <v>260</v>
      </c>
      <c r="D1400" s="19" t="s">
        <v>116</v>
      </c>
      <c r="E1400" s="123"/>
      <c r="F1400" s="7" t="s">
        <v>237</v>
      </c>
      <c r="G1400" s="24"/>
      <c r="I1400" s="44" t="s">
        <v>10</v>
      </c>
    </row>
    <row r="1401" spans="2:9" s="42" customFormat="1" x14ac:dyDescent="0.2">
      <c r="B1401" s="19" t="s">
        <v>722</v>
      </c>
      <c r="C1401" s="42" t="s">
        <v>260</v>
      </c>
      <c r="D1401" s="19" t="s">
        <v>95</v>
      </c>
      <c r="E1401" s="123"/>
      <c r="F1401" s="7" t="s">
        <v>238</v>
      </c>
      <c r="G1401" s="24"/>
      <c r="I1401" s="44" t="s">
        <v>10</v>
      </c>
    </row>
    <row r="1402" spans="2:9" s="42" customFormat="1" x14ac:dyDescent="0.2">
      <c r="B1402" s="19" t="s">
        <v>722</v>
      </c>
      <c r="C1402" s="42" t="s">
        <v>260</v>
      </c>
      <c r="D1402" s="19" t="s">
        <v>95</v>
      </c>
      <c r="E1402" s="123"/>
      <c r="F1402" s="7" t="s">
        <v>239</v>
      </c>
      <c r="G1402" s="24"/>
      <c r="I1402" s="44" t="s">
        <v>10</v>
      </c>
    </row>
    <row r="1403" spans="2:9" s="42" customFormat="1" x14ac:dyDescent="0.2">
      <c r="B1403" s="19" t="s">
        <v>722</v>
      </c>
      <c r="C1403" s="42" t="s">
        <v>260</v>
      </c>
      <c r="D1403" s="19" t="s">
        <v>95</v>
      </c>
      <c r="E1403" s="123"/>
      <c r="F1403" s="35" t="s">
        <v>552</v>
      </c>
      <c r="G1403" s="24"/>
      <c r="I1403" s="44" t="s">
        <v>10</v>
      </c>
    </row>
    <row r="1404" spans="2:9" s="42" customFormat="1" x14ac:dyDescent="0.2">
      <c r="B1404" s="19" t="s">
        <v>722</v>
      </c>
      <c r="C1404" s="42" t="s">
        <v>260</v>
      </c>
      <c r="D1404" s="19" t="s">
        <v>95</v>
      </c>
      <c r="E1404" s="123"/>
      <c r="F1404" s="35" t="s">
        <v>553</v>
      </c>
      <c r="G1404" s="24"/>
      <c r="I1404" s="44" t="s">
        <v>10</v>
      </c>
    </row>
    <row r="1405" spans="2:9" s="42" customFormat="1" x14ac:dyDescent="0.2">
      <c r="B1405" s="19" t="s">
        <v>722</v>
      </c>
      <c r="C1405" s="42" t="s">
        <v>260</v>
      </c>
      <c r="D1405" s="19" t="s">
        <v>95</v>
      </c>
      <c r="E1405" s="123"/>
      <c r="F1405" s="25" t="s">
        <v>240</v>
      </c>
      <c r="G1405" s="24"/>
      <c r="I1405" s="44" t="s">
        <v>10</v>
      </c>
    </row>
    <row r="1406" spans="2:9" s="42" customFormat="1" x14ac:dyDescent="0.2">
      <c r="B1406" s="19" t="s">
        <v>722</v>
      </c>
      <c r="C1406" s="42" t="s">
        <v>260</v>
      </c>
      <c r="D1406" s="19" t="s">
        <v>95</v>
      </c>
      <c r="E1406" s="123"/>
      <c r="F1406" s="17" t="s">
        <v>408</v>
      </c>
      <c r="G1406" s="24"/>
      <c r="I1406" s="44" t="s">
        <v>10</v>
      </c>
    </row>
    <row r="1407" spans="2:9" s="42" customFormat="1" x14ac:dyDescent="0.2">
      <c r="B1407" s="19" t="s">
        <v>722</v>
      </c>
      <c r="C1407" s="42" t="s">
        <v>260</v>
      </c>
      <c r="D1407" s="19" t="s">
        <v>95</v>
      </c>
      <c r="E1407" s="123"/>
      <c r="F1407" s="17" t="s">
        <v>409</v>
      </c>
      <c r="G1407" s="24"/>
      <c r="I1407" s="44" t="s">
        <v>10</v>
      </c>
    </row>
    <row r="1408" spans="2:9" s="42" customFormat="1" x14ac:dyDescent="0.2">
      <c r="B1408" s="19" t="s">
        <v>722</v>
      </c>
      <c r="C1408" s="42" t="s">
        <v>260</v>
      </c>
      <c r="D1408" s="19" t="s">
        <v>95</v>
      </c>
      <c r="E1408" s="123"/>
      <c r="F1408" s="7" t="s">
        <v>233</v>
      </c>
      <c r="G1408" s="24"/>
      <c r="I1408" s="44" t="s">
        <v>10</v>
      </c>
    </row>
    <row r="1409" spans="2:9" s="42" customFormat="1" x14ac:dyDescent="0.2">
      <c r="B1409" s="19" t="s">
        <v>722</v>
      </c>
      <c r="C1409" s="42" t="s">
        <v>260</v>
      </c>
      <c r="D1409" s="19" t="s">
        <v>95</v>
      </c>
      <c r="E1409" s="123"/>
      <c r="F1409" s="7" t="s">
        <v>234</v>
      </c>
      <c r="G1409" s="24"/>
      <c r="I1409" s="44" t="s">
        <v>10</v>
      </c>
    </row>
    <row r="1410" spans="2:9" s="42" customFormat="1" x14ac:dyDescent="0.2">
      <c r="B1410" s="19" t="s">
        <v>722</v>
      </c>
      <c r="C1410" s="42" t="s">
        <v>260</v>
      </c>
      <c r="D1410" s="19" t="s">
        <v>95</v>
      </c>
      <c r="E1410" s="123"/>
      <c r="F1410" s="7" t="s">
        <v>235</v>
      </c>
      <c r="G1410" s="24"/>
      <c r="I1410" s="44" t="s">
        <v>10</v>
      </c>
    </row>
    <row r="1411" spans="2:9" s="42" customFormat="1" x14ac:dyDescent="0.2">
      <c r="B1411" s="19" t="s">
        <v>722</v>
      </c>
      <c r="C1411" s="42" t="s">
        <v>260</v>
      </c>
      <c r="D1411" s="19" t="s">
        <v>95</v>
      </c>
      <c r="E1411" s="123"/>
      <c r="F1411" s="7" t="s">
        <v>242</v>
      </c>
      <c r="G1411" s="24"/>
      <c r="I1411" s="44" t="s">
        <v>10</v>
      </c>
    </row>
    <row r="1412" spans="2:9" s="42" customFormat="1" x14ac:dyDescent="0.2">
      <c r="B1412" s="19" t="s">
        <v>722</v>
      </c>
      <c r="C1412" s="42" t="s">
        <v>260</v>
      </c>
      <c r="D1412" s="19" t="s">
        <v>95</v>
      </c>
      <c r="E1412" s="123"/>
      <c r="F1412" s="7" t="s">
        <v>236</v>
      </c>
      <c r="G1412" s="24"/>
      <c r="I1412" s="44" t="s">
        <v>10</v>
      </c>
    </row>
    <row r="1413" spans="2:9" s="42" customFormat="1" x14ac:dyDescent="0.2">
      <c r="B1413" s="19" t="s">
        <v>722</v>
      </c>
      <c r="C1413" s="42" t="s">
        <v>260</v>
      </c>
      <c r="D1413" s="19" t="s">
        <v>95</v>
      </c>
      <c r="E1413" s="123"/>
      <c r="F1413" s="7" t="s">
        <v>241</v>
      </c>
      <c r="G1413" s="24"/>
      <c r="I1413" s="44" t="s">
        <v>10</v>
      </c>
    </row>
    <row r="1414" spans="2:9" s="42" customFormat="1" x14ac:dyDescent="0.2">
      <c r="B1414" s="19" t="s">
        <v>722</v>
      </c>
      <c r="C1414" s="42" t="s">
        <v>260</v>
      </c>
      <c r="D1414" s="19" t="s">
        <v>95</v>
      </c>
      <c r="E1414" s="123"/>
      <c r="F1414" s="7" t="s">
        <v>237</v>
      </c>
      <c r="G1414" s="24"/>
      <c r="I1414" s="44" t="s">
        <v>10</v>
      </c>
    </row>
    <row r="1415" spans="2:9" s="42" customFormat="1" x14ac:dyDescent="0.2">
      <c r="B1415" s="19" t="s">
        <v>722</v>
      </c>
      <c r="C1415" s="42" t="s">
        <v>260</v>
      </c>
      <c r="D1415" s="19" t="s">
        <v>266</v>
      </c>
      <c r="E1415" s="123"/>
      <c r="F1415" s="7" t="s">
        <v>238</v>
      </c>
      <c r="G1415" s="24"/>
      <c r="I1415" s="44" t="s">
        <v>10</v>
      </c>
    </row>
    <row r="1416" spans="2:9" s="42" customFormat="1" x14ac:dyDescent="0.2">
      <c r="B1416" s="19" t="s">
        <v>722</v>
      </c>
      <c r="C1416" s="42" t="s">
        <v>260</v>
      </c>
      <c r="D1416" s="19" t="s">
        <v>266</v>
      </c>
      <c r="E1416" s="123"/>
      <c r="F1416" s="7" t="s">
        <v>239</v>
      </c>
      <c r="G1416" s="24"/>
      <c r="I1416" s="44" t="s">
        <v>10</v>
      </c>
    </row>
    <row r="1417" spans="2:9" s="42" customFormat="1" x14ac:dyDescent="0.2">
      <c r="B1417" s="19" t="s">
        <v>722</v>
      </c>
      <c r="C1417" s="42" t="s">
        <v>260</v>
      </c>
      <c r="D1417" s="19" t="s">
        <v>266</v>
      </c>
      <c r="E1417" s="123"/>
      <c r="F1417" s="35" t="s">
        <v>552</v>
      </c>
      <c r="G1417" s="24"/>
      <c r="I1417" s="44" t="s">
        <v>10</v>
      </c>
    </row>
    <row r="1418" spans="2:9" s="42" customFormat="1" x14ac:dyDescent="0.2">
      <c r="B1418" s="19" t="s">
        <v>722</v>
      </c>
      <c r="C1418" s="42" t="s">
        <v>260</v>
      </c>
      <c r="D1418" s="19" t="s">
        <v>266</v>
      </c>
      <c r="E1418" s="123"/>
      <c r="F1418" s="35" t="s">
        <v>553</v>
      </c>
      <c r="G1418" s="24"/>
      <c r="I1418" s="44" t="s">
        <v>10</v>
      </c>
    </row>
    <row r="1419" spans="2:9" s="42" customFormat="1" x14ac:dyDescent="0.2">
      <c r="B1419" s="19" t="s">
        <v>722</v>
      </c>
      <c r="C1419" s="42" t="s">
        <v>260</v>
      </c>
      <c r="D1419" s="19" t="s">
        <v>266</v>
      </c>
      <c r="E1419" s="123"/>
      <c r="F1419" s="25" t="s">
        <v>240</v>
      </c>
      <c r="G1419" s="24"/>
      <c r="I1419" s="44" t="s">
        <v>10</v>
      </c>
    </row>
    <row r="1420" spans="2:9" s="42" customFormat="1" x14ac:dyDescent="0.2">
      <c r="B1420" s="19" t="s">
        <v>722</v>
      </c>
      <c r="C1420" s="42" t="s">
        <v>260</v>
      </c>
      <c r="D1420" s="19" t="s">
        <v>266</v>
      </c>
      <c r="E1420" s="123"/>
      <c r="F1420" s="17" t="s">
        <v>408</v>
      </c>
      <c r="G1420" s="24"/>
      <c r="I1420" s="44" t="s">
        <v>10</v>
      </c>
    </row>
    <row r="1421" spans="2:9" s="42" customFormat="1" x14ac:dyDescent="0.2">
      <c r="B1421" s="19" t="s">
        <v>722</v>
      </c>
      <c r="C1421" s="42" t="s">
        <v>260</v>
      </c>
      <c r="D1421" s="19" t="s">
        <v>266</v>
      </c>
      <c r="E1421" s="123"/>
      <c r="F1421" s="17" t="s">
        <v>409</v>
      </c>
      <c r="G1421" s="24"/>
      <c r="I1421" s="44" t="s">
        <v>10</v>
      </c>
    </row>
    <row r="1422" spans="2:9" s="42" customFormat="1" x14ac:dyDescent="0.2">
      <c r="B1422" s="19" t="s">
        <v>722</v>
      </c>
      <c r="C1422" s="42" t="s">
        <v>260</v>
      </c>
      <c r="D1422" s="19" t="s">
        <v>266</v>
      </c>
      <c r="E1422" s="123"/>
      <c r="F1422" s="7" t="s">
        <v>233</v>
      </c>
      <c r="G1422" s="24"/>
      <c r="I1422" s="44" t="s">
        <v>10</v>
      </c>
    </row>
    <row r="1423" spans="2:9" s="42" customFormat="1" x14ac:dyDescent="0.2">
      <c r="B1423" s="19" t="s">
        <v>722</v>
      </c>
      <c r="C1423" s="42" t="s">
        <v>260</v>
      </c>
      <c r="D1423" s="19" t="s">
        <v>266</v>
      </c>
      <c r="E1423" s="123"/>
      <c r="F1423" s="7" t="s">
        <v>234</v>
      </c>
      <c r="G1423" s="24"/>
      <c r="I1423" s="44" t="s">
        <v>10</v>
      </c>
    </row>
    <row r="1424" spans="2:9" s="42" customFormat="1" x14ac:dyDescent="0.2">
      <c r="B1424" s="19" t="s">
        <v>722</v>
      </c>
      <c r="C1424" s="42" t="s">
        <v>260</v>
      </c>
      <c r="D1424" s="19" t="s">
        <v>266</v>
      </c>
      <c r="E1424" s="123"/>
      <c r="F1424" s="7" t="s">
        <v>235</v>
      </c>
      <c r="G1424" s="24"/>
      <c r="I1424" s="44" t="s">
        <v>10</v>
      </c>
    </row>
    <row r="1425" spans="2:9" s="42" customFormat="1" x14ac:dyDescent="0.2">
      <c r="B1425" s="19" t="s">
        <v>722</v>
      </c>
      <c r="C1425" s="42" t="s">
        <v>260</v>
      </c>
      <c r="D1425" s="19" t="s">
        <v>266</v>
      </c>
      <c r="E1425" s="123"/>
      <c r="F1425" s="7" t="s">
        <v>242</v>
      </c>
      <c r="G1425" s="24"/>
      <c r="I1425" s="44" t="s">
        <v>10</v>
      </c>
    </row>
    <row r="1426" spans="2:9" s="42" customFormat="1" x14ac:dyDescent="0.2">
      <c r="B1426" s="19" t="s">
        <v>722</v>
      </c>
      <c r="C1426" s="42" t="s">
        <v>260</v>
      </c>
      <c r="D1426" s="19" t="s">
        <v>266</v>
      </c>
      <c r="E1426" s="123"/>
      <c r="F1426" s="7" t="s">
        <v>236</v>
      </c>
      <c r="G1426" s="24"/>
      <c r="I1426" s="44" t="s">
        <v>10</v>
      </c>
    </row>
    <row r="1427" spans="2:9" s="42" customFormat="1" x14ac:dyDescent="0.2">
      <c r="B1427" s="19" t="s">
        <v>722</v>
      </c>
      <c r="C1427" s="42" t="s">
        <v>260</v>
      </c>
      <c r="D1427" s="19" t="s">
        <v>266</v>
      </c>
      <c r="E1427" s="123"/>
      <c r="F1427" s="7" t="s">
        <v>241</v>
      </c>
      <c r="G1427" s="24"/>
      <c r="I1427" s="44" t="s">
        <v>10</v>
      </c>
    </row>
    <row r="1428" spans="2:9" s="42" customFormat="1" x14ac:dyDescent="0.2">
      <c r="B1428" s="19" t="s">
        <v>722</v>
      </c>
      <c r="C1428" s="42" t="s">
        <v>260</v>
      </c>
      <c r="D1428" s="19" t="s">
        <v>266</v>
      </c>
      <c r="E1428" s="123"/>
      <c r="F1428" s="7" t="s">
        <v>237</v>
      </c>
      <c r="G1428" s="24"/>
      <c r="I1428" s="44" t="s">
        <v>10</v>
      </c>
    </row>
    <row r="1429" spans="2:9" s="42" customFormat="1" x14ac:dyDescent="0.2">
      <c r="B1429" s="19" t="s">
        <v>722</v>
      </c>
      <c r="C1429" s="42" t="s">
        <v>260</v>
      </c>
      <c r="D1429" s="19" t="s">
        <v>724</v>
      </c>
      <c r="E1429" s="123"/>
      <c r="F1429" s="7" t="s">
        <v>238</v>
      </c>
      <c r="G1429" s="24"/>
      <c r="I1429" s="44" t="s">
        <v>10</v>
      </c>
    </row>
    <row r="1430" spans="2:9" s="42" customFormat="1" x14ac:dyDescent="0.2">
      <c r="B1430" s="19" t="s">
        <v>722</v>
      </c>
      <c r="C1430" s="42" t="s">
        <v>260</v>
      </c>
      <c r="D1430" s="19" t="s">
        <v>724</v>
      </c>
      <c r="E1430" s="123"/>
      <c r="F1430" s="7" t="s">
        <v>239</v>
      </c>
      <c r="G1430" s="24"/>
      <c r="I1430" s="44" t="s">
        <v>10</v>
      </c>
    </row>
    <row r="1431" spans="2:9" s="42" customFormat="1" x14ac:dyDescent="0.2">
      <c r="B1431" s="19" t="s">
        <v>722</v>
      </c>
      <c r="C1431" s="42" t="s">
        <v>260</v>
      </c>
      <c r="D1431" s="19" t="s">
        <v>724</v>
      </c>
      <c r="E1431" s="123"/>
      <c r="F1431" s="35" t="s">
        <v>552</v>
      </c>
      <c r="G1431" s="24"/>
      <c r="I1431" s="44" t="s">
        <v>10</v>
      </c>
    </row>
    <row r="1432" spans="2:9" s="42" customFormat="1" x14ac:dyDescent="0.2">
      <c r="B1432" s="19" t="s">
        <v>722</v>
      </c>
      <c r="C1432" s="42" t="s">
        <v>260</v>
      </c>
      <c r="D1432" s="19" t="s">
        <v>724</v>
      </c>
      <c r="E1432" s="123"/>
      <c r="F1432" s="35" t="s">
        <v>553</v>
      </c>
      <c r="G1432" s="24"/>
      <c r="I1432" s="44" t="s">
        <v>10</v>
      </c>
    </row>
    <row r="1433" spans="2:9" s="42" customFormat="1" x14ac:dyDescent="0.2">
      <c r="B1433" s="19" t="s">
        <v>722</v>
      </c>
      <c r="C1433" s="42" t="s">
        <v>260</v>
      </c>
      <c r="D1433" s="19" t="s">
        <v>724</v>
      </c>
      <c r="E1433" s="123"/>
      <c r="F1433" s="25" t="s">
        <v>240</v>
      </c>
      <c r="G1433" s="24"/>
      <c r="I1433" s="44" t="s">
        <v>10</v>
      </c>
    </row>
    <row r="1434" spans="2:9" s="42" customFormat="1" x14ac:dyDescent="0.2">
      <c r="B1434" s="19" t="s">
        <v>722</v>
      </c>
      <c r="C1434" s="42" t="s">
        <v>260</v>
      </c>
      <c r="D1434" s="19" t="s">
        <v>724</v>
      </c>
      <c r="E1434" s="123"/>
      <c r="F1434" s="17" t="s">
        <v>408</v>
      </c>
      <c r="G1434" s="24"/>
      <c r="I1434" s="44" t="s">
        <v>10</v>
      </c>
    </row>
    <row r="1435" spans="2:9" s="42" customFormat="1" x14ac:dyDescent="0.2">
      <c r="B1435" s="19" t="s">
        <v>722</v>
      </c>
      <c r="C1435" s="42" t="s">
        <v>260</v>
      </c>
      <c r="D1435" s="19" t="s">
        <v>724</v>
      </c>
      <c r="E1435" s="123"/>
      <c r="F1435" s="17" t="s">
        <v>409</v>
      </c>
      <c r="G1435" s="24"/>
      <c r="I1435" s="44" t="s">
        <v>10</v>
      </c>
    </row>
    <row r="1436" spans="2:9" s="42" customFormat="1" x14ac:dyDescent="0.2">
      <c r="B1436" s="19" t="s">
        <v>722</v>
      </c>
      <c r="C1436" s="42" t="s">
        <v>260</v>
      </c>
      <c r="D1436" s="19" t="s">
        <v>724</v>
      </c>
      <c r="E1436" s="123"/>
      <c r="F1436" s="7" t="s">
        <v>233</v>
      </c>
      <c r="G1436" s="24"/>
      <c r="I1436" s="44" t="s">
        <v>10</v>
      </c>
    </row>
    <row r="1437" spans="2:9" s="42" customFormat="1" x14ac:dyDescent="0.2">
      <c r="B1437" s="19" t="s">
        <v>722</v>
      </c>
      <c r="C1437" s="42" t="s">
        <v>260</v>
      </c>
      <c r="D1437" s="19" t="s">
        <v>724</v>
      </c>
      <c r="E1437" s="123"/>
      <c r="F1437" s="7" t="s">
        <v>234</v>
      </c>
      <c r="G1437" s="24"/>
      <c r="I1437" s="44" t="s">
        <v>10</v>
      </c>
    </row>
    <row r="1438" spans="2:9" s="42" customFormat="1" x14ac:dyDescent="0.2">
      <c r="B1438" s="19" t="s">
        <v>722</v>
      </c>
      <c r="C1438" s="42" t="s">
        <v>260</v>
      </c>
      <c r="D1438" s="19" t="s">
        <v>724</v>
      </c>
      <c r="E1438" s="123"/>
      <c r="F1438" s="7" t="s">
        <v>235</v>
      </c>
      <c r="G1438" s="24"/>
      <c r="I1438" s="44" t="s">
        <v>10</v>
      </c>
    </row>
    <row r="1439" spans="2:9" s="42" customFormat="1" x14ac:dyDescent="0.2">
      <c r="B1439" s="19" t="s">
        <v>722</v>
      </c>
      <c r="C1439" s="42" t="s">
        <v>260</v>
      </c>
      <c r="D1439" s="19" t="s">
        <v>724</v>
      </c>
      <c r="E1439" s="123"/>
      <c r="F1439" s="7" t="s">
        <v>242</v>
      </c>
      <c r="G1439" s="24"/>
      <c r="I1439" s="44" t="s">
        <v>10</v>
      </c>
    </row>
    <row r="1440" spans="2:9" s="42" customFormat="1" x14ac:dyDescent="0.2">
      <c r="B1440" s="19" t="s">
        <v>722</v>
      </c>
      <c r="C1440" s="42" t="s">
        <v>260</v>
      </c>
      <c r="D1440" s="19" t="s">
        <v>724</v>
      </c>
      <c r="E1440" s="123"/>
      <c r="F1440" s="7" t="s">
        <v>236</v>
      </c>
      <c r="G1440" s="24"/>
      <c r="I1440" s="44" t="s">
        <v>10</v>
      </c>
    </row>
    <row r="1441" spans="2:9" s="42" customFormat="1" x14ac:dyDescent="0.2">
      <c r="B1441" s="19" t="s">
        <v>722</v>
      </c>
      <c r="C1441" s="42" t="s">
        <v>260</v>
      </c>
      <c r="D1441" s="19" t="s">
        <v>724</v>
      </c>
      <c r="E1441" s="123"/>
      <c r="F1441" s="7" t="s">
        <v>241</v>
      </c>
      <c r="G1441" s="24"/>
      <c r="I1441" s="44" t="s">
        <v>10</v>
      </c>
    </row>
    <row r="1442" spans="2:9" s="42" customFormat="1" x14ac:dyDescent="0.2">
      <c r="B1442" s="19" t="s">
        <v>722</v>
      </c>
      <c r="C1442" s="42" t="s">
        <v>260</v>
      </c>
      <c r="D1442" s="19" t="s">
        <v>724</v>
      </c>
      <c r="E1442" s="123"/>
      <c r="F1442" s="7" t="s">
        <v>237</v>
      </c>
      <c r="G1442" s="24"/>
      <c r="I1442" s="44" t="s">
        <v>10</v>
      </c>
    </row>
    <row r="1443" spans="2:9" s="42" customFormat="1" x14ac:dyDescent="0.2">
      <c r="B1443" s="19" t="s">
        <v>722</v>
      </c>
      <c r="C1443" s="42" t="s">
        <v>260</v>
      </c>
      <c r="E1443" s="123"/>
      <c r="F1443" s="24" t="e">
        <f>#REF!</f>
        <v>#REF!</v>
      </c>
      <c r="G1443" s="24"/>
      <c r="I1443" s="44" t="s">
        <v>10</v>
      </c>
    </row>
    <row r="1444" spans="2:9" s="42" customFormat="1" x14ac:dyDescent="0.2">
      <c r="B1444" s="19" t="s">
        <v>722</v>
      </c>
      <c r="C1444" s="42" t="s">
        <v>260</v>
      </c>
      <c r="E1444" s="123"/>
      <c r="F1444" s="24" t="e">
        <f>#REF!</f>
        <v>#REF!</v>
      </c>
      <c r="G1444" s="24"/>
      <c r="I1444" s="44" t="s">
        <v>10</v>
      </c>
    </row>
    <row r="1445" spans="2:9" s="42" customFormat="1" x14ac:dyDescent="0.2">
      <c r="B1445" s="19" t="s">
        <v>723</v>
      </c>
      <c r="C1445" s="42" t="s">
        <v>260</v>
      </c>
      <c r="D1445" s="63" t="s">
        <v>295</v>
      </c>
      <c r="E1445" s="123"/>
      <c r="F1445" s="8" t="e">
        <f>#REF!</f>
        <v>#REF!</v>
      </c>
      <c r="G1445" s="24"/>
      <c r="I1445" s="44" t="s">
        <v>10</v>
      </c>
    </row>
    <row r="1446" spans="2:9" s="42" customFormat="1" x14ac:dyDescent="0.2">
      <c r="B1446" s="19" t="s">
        <v>723</v>
      </c>
      <c r="C1446" s="42" t="s">
        <v>260</v>
      </c>
      <c r="D1446" s="63" t="s">
        <v>295</v>
      </c>
      <c r="E1446" s="123"/>
      <c r="F1446" s="8" t="e">
        <f>#REF!</f>
        <v>#REF!</v>
      </c>
      <c r="G1446" s="24"/>
      <c r="I1446" s="44" t="s">
        <v>10</v>
      </c>
    </row>
    <row r="1447" spans="2:9" s="42" customFormat="1" x14ac:dyDescent="0.2">
      <c r="B1447" s="19" t="s">
        <v>723</v>
      </c>
      <c r="C1447" s="42" t="s">
        <v>260</v>
      </c>
      <c r="D1447" s="63" t="s">
        <v>295</v>
      </c>
      <c r="E1447" s="123"/>
      <c r="F1447" s="8" t="e">
        <f>#REF!</f>
        <v>#REF!</v>
      </c>
      <c r="G1447" s="24"/>
      <c r="I1447" s="44" t="s">
        <v>10</v>
      </c>
    </row>
    <row r="1448" spans="2:9" s="42" customFormat="1" x14ac:dyDescent="0.2">
      <c r="B1448" s="19" t="s">
        <v>723</v>
      </c>
      <c r="C1448" s="42" t="s">
        <v>260</v>
      </c>
      <c r="D1448" s="63" t="s">
        <v>295</v>
      </c>
      <c r="E1448" s="123"/>
      <c r="F1448" s="8" t="e">
        <f>#REF!</f>
        <v>#REF!</v>
      </c>
      <c r="G1448" s="24"/>
      <c r="I1448" s="44" t="s">
        <v>10</v>
      </c>
    </row>
    <row r="1449" spans="2:9" s="42" customFormat="1" x14ac:dyDescent="0.2">
      <c r="B1449" s="19" t="s">
        <v>723</v>
      </c>
      <c r="C1449" s="42" t="s">
        <v>260</v>
      </c>
      <c r="D1449" s="63" t="s">
        <v>295</v>
      </c>
      <c r="E1449" s="123"/>
      <c r="F1449" s="8" t="e">
        <f>#REF!</f>
        <v>#REF!</v>
      </c>
      <c r="G1449" s="24"/>
      <c r="I1449" s="44" t="s">
        <v>10</v>
      </c>
    </row>
    <row r="1450" spans="2:9" s="42" customFormat="1" x14ac:dyDescent="0.2">
      <c r="B1450" s="19" t="s">
        <v>723</v>
      </c>
      <c r="C1450" s="42" t="s">
        <v>260</v>
      </c>
      <c r="D1450" s="63" t="s">
        <v>295</v>
      </c>
      <c r="E1450" s="123"/>
      <c r="F1450" s="8" t="e">
        <f>#REF!</f>
        <v>#REF!</v>
      </c>
      <c r="G1450" s="24"/>
      <c r="I1450" s="44" t="s">
        <v>10</v>
      </c>
    </row>
    <row r="1451" spans="2:9" s="42" customFormat="1" x14ac:dyDescent="0.2">
      <c r="B1451" s="19" t="s">
        <v>723</v>
      </c>
      <c r="C1451" s="42" t="s">
        <v>260</v>
      </c>
      <c r="D1451" s="63" t="s">
        <v>295</v>
      </c>
      <c r="E1451" s="123"/>
      <c r="F1451" s="8" t="e">
        <f>#REF!</f>
        <v>#REF!</v>
      </c>
      <c r="G1451" s="24"/>
      <c r="I1451" s="44" t="s">
        <v>10</v>
      </c>
    </row>
    <row r="1452" spans="2:9" s="42" customFormat="1" x14ac:dyDescent="0.2">
      <c r="B1452" s="19" t="s">
        <v>723</v>
      </c>
      <c r="C1452" s="42" t="s">
        <v>260</v>
      </c>
      <c r="D1452" s="63" t="s">
        <v>295</v>
      </c>
      <c r="E1452" s="123"/>
      <c r="F1452" s="8" t="e">
        <f>#REF!</f>
        <v>#REF!</v>
      </c>
      <c r="G1452" s="24"/>
      <c r="I1452" s="44" t="s">
        <v>10</v>
      </c>
    </row>
    <row r="1453" spans="2:9" s="42" customFormat="1" x14ac:dyDescent="0.2">
      <c r="B1453" s="19" t="s">
        <v>723</v>
      </c>
      <c r="C1453" s="42" t="s">
        <v>260</v>
      </c>
      <c r="D1453" s="63" t="s">
        <v>295</v>
      </c>
      <c r="E1453" s="123"/>
      <c r="F1453" s="8" t="e">
        <f>#REF!</f>
        <v>#REF!</v>
      </c>
      <c r="G1453" s="24"/>
      <c r="I1453" s="44" t="s">
        <v>10</v>
      </c>
    </row>
    <row r="1454" spans="2:9" s="42" customFormat="1" x14ac:dyDescent="0.2">
      <c r="B1454" s="19" t="s">
        <v>723</v>
      </c>
      <c r="C1454" s="42" t="s">
        <v>260</v>
      </c>
      <c r="D1454" s="63" t="s">
        <v>295</v>
      </c>
      <c r="E1454" s="123"/>
      <c r="F1454" s="8" t="e">
        <f>#REF!</f>
        <v>#REF!</v>
      </c>
      <c r="G1454" s="24"/>
      <c r="I1454" s="44" t="s">
        <v>10</v>
      </c>
    </row>
    <row r="1455" spans="2:9" s="42" customFormat="1" x14ac:dyDescent="0.2">
      <c r="B1455" s="19" t="s">
        <v>723</v>
      </c>
      <c r="C1455" s="42" t="s">
        <v>260</v>
      </c>
      <c r="D1455" s="63" t="s">
        <v>295</v>
      </c>
      <c r="E1455" s="123"/>
      <c r="F1455" s="8" t="e">
        <f>#REF!</f>
        <v>#REF!</v>
      </c>
      <c r="G1455" s="24"/>
      <c r="I1455" s="44" t="s">
        <v>10</v>
      </c>
    </row>
    <row r="1456" spans="2:9" s="42" customFormat="1" x14ac:dyDescent="0.2">
      <c r="B1456" s="19" t="s">
        <v>723</v>
      </c>
      <c r="C1456" s="42" t="s">
        <v>260</v>
      </c>
      <c r="D1456" s="63" t="s">
        <v>295</v>
      </c>
      <c r="E1456" s="123"/>
      <c r="F1456" s="8" t="e">
        <f>#REF!</f>
        <v>#REF!</v>
      </c>
      <c r="G1456" s="24"/>
      <c r="I1456" s="44" t="s">
        <v>10</v>
      </c>
    </row>
    <row r="1457" spans="2:9" s="42" customFormat="1" x14ac:dyDescent="0.2">
      <c r="B1457" s="19" t="s">
        <v>723</v>
      </c>
      <c r="C1457" s="42" t="s">
        <v>260</v>
      </c>
      <c r="D1457" s="63" t="s">
        <v>295</v>
      </c>
      <c r="E1457" s="123"/>
      <c r="F1457" s="8" t="e">
        <f>#REF!</f>
        <v>#REF!</v>
      </c>
      <c r="G1457" s="24"/>
      <c r="I1457" s="44" t="s">
        <v>10</v>
      </c>
    </row>
    <row r="1458" spans="2:9" s="42" customFormat="1" x14ac:dyDescent="0.2">
      <c r="B1458" s="19" t="s">
        <v>723</v>
      </c>
      <c r="C1458" s="42" t="s">
        <v>260</v>
      </c>
      <c r="D1458" s="63" t="s">
        <v>295</v>
      </c>
      <c r="E1458" s="123"/>
      <c r="F1458" s="8" t="e">
        <f>#REF!</f>
        <v>#REF!</v>
      </c>
      <c r="G1458" s="24"/>
      <c r="I1458" s="44" t="s">
        <v>10</v>
      </c>
    </row>
    <row r="1459" spans="2:9" s="42" customFormat="1" x14ac:dyDescent="0.2">
      <c r="B1459" s="19" t="s">
        <v>723</v>
      </c>
      <c r="C1459" s="42" t="s">
        <v>260</v>
      </c>
      <c r="D1459" s="63" t="s">
        <v>295</v>
      </c>
      <c r="E1459" s="123"/>
      <c r="F1459" s="9" t="s">
        <v>245</v>
      </c>
      <c r="G1459" s="24"/>
      <c r="I1459" s="44" t="s">
        <v>10</v>
      </c>
    </row>
    <row r="1460" spans="2:9" s="42" customFormat="1" x14ac:dyDescent="0.2">
      <c r="B1460" s="19" t="s">
        <v>723</v>
      </c>
      <c r="C1460" s="42" t="s">
        <v>260</v>
      </c>
      <c r="D1460" s="63" t="s">
        <v>295</v>
      </c>
      <c r="E1460" s="123"/>
      <c r="F1460" s="9" t="s">
        <v>246</v>
      </c>
      <c r="G1460" s="24"/>
      <c r="I1460" s="44" t="s">
        <v>10</v>
      </c>
    </row>
    <row r="1461" spans="2:9" s="42" customFormat="1" x14ac:dyDescent="0.2">
      <c r="B1461" s="19" t="s">
        <v>723</v>
      </c>
      <c r="C1461" s="42" t="s">
        <v>260</v>
      </c>
      <c r="D1461" s="63" t="s">
        <v>295</v>
      </c>
      <c r="E1461" s="123"/>
      <c r="F1461" s="9" t="s">
        <v>244</v>
      </c>
      <c r="G1461" s="24"/>
      <c r="I1461" s="44" t="s">
        <v>10</v>
      </c>
    </row>
    <row r="1462" spans="2:9" s="42" customFormat="1" x14ac:dyDescent="0.2">
      <c r="B1462" s="19" t="s">
        <v>723</v>
      </c>
      <c r="C1462" s="42" t="s">
        <v>260</v>
      </c>
      <c r="D1462" s="63" t="s">
        <v>295</v>
      </c>
      <c r="E1462" s="123"/>
      <c r="F1462" s="9" t="s">
        <v>208</v>
      </c>
      <c r="G1462" s="24"/>
      <c r="I1462" s="44" t="s">
        <v>10</v>
      </c>
    </row>
    <row r="1463" spans="2:9" s="42" customFormat="1" x14ac:dyDescent="0.2">
      <c r="B1463" s="19" t="s">
        <v>723</v>
      </c>
      <c r="C1463" s="42" t="s">
        <v>260</v>
      </c>
      <c r="D1463" s="63" t="s">
        <v>295</v>
      </c>
      <c r="E1463" s="123"/>
      <c r="F1463" s="9" t="s">
        <v>211</v>
      </c>
      <c r="G1463" s="24"/>
      <c r="I1463" s="44" t="s">
        <v>10</v>
      </c>
    </row>
    <row r="1464" spans="2:9" s="42" customFormat="1" x14ac:dyDescent="0.2">
      <c r="B1464" s="19" t="s">
        <v>723</v>
      </c>
      <c r="C1464" s="42" t="s">
        <v>260</v>
      </c>
      <c r="D1464" s="63" t="s">
        <v>295</v>
      </c>
      <c r="E1464" s="123"/>
      <c r="F1464" s="9" t="s">
        <v>209</v>
      </c>
      <c r="G1464" s="24"/>
      <c r="I1464" s="44" t="s">
        <v>10</v>
      </c>
    </row>
    <row r="1465" spans="2:9" s="42" customFormat="1" x14ac:dyDescent="0.2">
      <c r="B1465" s="19" t="s">
        <v>723</v>
      </c>
      <c r="C1465" s="42" t="s">
        <v>260</v>
      </c>
      <c r="D1465" s="63" t="s">
        <v>295</v>
      </c>
      <c r="E1465" s="123"/>
      <c r="F1465" s="9" t="s">
        <v>205</v>
      </c>
      <c r="G1465" s="24"/>
      <c r="I1465" s="44" t="s">
        <v>10</v>
      </c>
    </row>
    <row r="1466" spans="2:9" s="42" customFormat="1" x14ac:dyDescent="0.2">
      <c r="B1466" s="19" t="s">
        <v>723</v>
      </c>
      <c r="C1466" s="42" t="s">
        <v>260</v>
      </c>
      <c r="D1466" s="63" t="s">
        <v>295</v>
      </c>
      <c r="E1466" s="123"/>
      <c r="F1466" s="10" t="s">
        <v>250</v>
      </c>
      <c r="G1466" s="24"/>
      <c r="I1466" s="44" t="s">
        <v>10</v>
      </c>
    </row>
    <row r="1467" spans="2:9" s="42" customFormat="1" x14ac:dyDescent="0.2">
      <c r="B1467" s="19" t="s">
        <v>723</v>
      </c>
      <c r="C1467" s="42" t="s">
        <v>260</v>
      </c>
      <c r="D1467" s="63" t="s">
        <v>295</v>
      </c>
      <c r="E1467" s="123"/>
      <c r="F1467" s="9" t="s">
        <v>247</v>
      </c>
      <c r="G1467" s="24"/>
      <c r="I1467" s="44" t="s">
        <v>10</v>
      </c>
    </row>
    <row r="1468" spans="2:9" s="42" customFormat="1" x14ac:dyDescent="0.2">
      <c r="B1468" s="19" t="s">
        <v>723</v>
      </c>
      <c r="C1468" s="42" t="s">
        <v>260</v>
      </c>
      <c r="D1468" s="63" t="s">
        <v>295</v>
      </c>
      <c r="E1468" s="123"/>
      <c r="F1468" s="9" t="s">
        <v>249</v>
      </c>
      <c r="G1468" s="24"/>
      <c r="I1468" s="44" t="s">
        <v>10</v>
      </c>
    </row>
    <row r="1469" spans="2:9" s="42" customFormat="1" x14ac:dyDescent="0.2">
      <c r="B1469" s="19" t="s">
        <v>723</v>
      </c>
      <c r="C1469" s="42" t="s">
        <v>260</v>
      </c>
      <c r="D1469" s="63" t="s">
        <v>295</v>
      </c>
      <c r="E1469" s="123"/>
      <c r="F1469" s="9" t="s">
        <v>210</v>
      </c>
      <c r="G1469" s="24"/>
      <c r="I1469" s="44" t="s">
        <v>10</v>
      </c>
    </row>
    <row r="1470" spans="2:9" s="42" customFormat="1" x14ac:dyDescent="0.2">
      <c r="B1470" s="19" t="s">
        <v>723</v>
      </c>
      <c r="C1470" s="42" t="s">
        <v>260</v>
      </c>
      <c r="D1470" s="63" t="s">
        <v>295</v>
      </c>
      <c r="E1470" s="123"/>
      <c r="F1470" s="9" t="s">
        <v>204</v>
      </c>
      <c r="G1470" s="24"/>
      <c r="I1470" s="44" t="s">
        <v>10</v>
      </c>
    </row>
    <row r="1471" spans="2:9" s="42" customFormat="1" x14ac:dyDescent="0.2">
      <c r="B1471" s="19" t="s">
        <v>723</v>
      </c>
      <c r="C1471" s="42" t="s">
        <v>260</v>
      </c>
      <c r="D1471" s="63" t="s">
        <v>295</v>
      </c>
      <c r="E1471" s="123"/>
      <c r="F1471" s="9" t="s">
        <v>215</v>
      </c>
      <c r="G1471" s="24"/>
      <c r="I1471" s="44" t="s">
        <v>10</v>
      </c>
    </row>
    <row r="1472" spans="2:9" s="42" customFormat="1" x14ac:dyDescent="0.2">
      <c r="B1472" s="19" t="s">
        <v>723</v>
      </c>
      <c r="C1472" s="42" t="s">
        <v>260</v>
      </c>
      <c r="D1472" s="63" t="s">
        <v>295</v>
      </c>
      <c r="E1472" s="123"/>
      <c r="F1472" s="9" t="s">
        <v>206</v>
      </c>
      <c r="G1472" s="24"/>
      <c r="I1472" s="44" t="s">
        <v>10</v>
      </c>
    </row>
    <row r="1473" spans="2:9" s="42" customFormat="1" x14ac:dyDescent="0.2">
      <c r="B1473" s="19" t="s">
        <v>723</v>
      </c>
      <c r="C1473" s="42" t="s">
        <v>260</v>
      </c>
      <c r="D1473" s="63" t="s">
        <v>295</v>
      </c>
      <c r="E1473" s="123"/>
      <c r="F1473" s="9" t="s">
        <v>212</v>
      </c>
      <c r="G1473" s="24"/>
      <c r="I1473" s="44" t="s">
        <v>10</v>
      </c>
    </row>
    <row r="1474" spans="2:9" s="42" customFormat="1" x14ac:dyDescent="0.2">
      <c r="B1474" s="19" t="s">
        <v>723</v>
      </c>
      <c r="C1474" s="42" t="s">
        <v>260</v>
      </c>
      <c r="D1474" s="63" t="s">
        <v>295</v>
      </c>
      <c r="E1474" s="123"/>
      <c r="F1474" s="9" t="s">
        <v>248</v>
      </c>
      <c r="G1474" s="24"/>
      <c r="I1474" s="44" t="s">
        <v>10</v>
      </c>
    </row>
    <row r="1475" spans="2:9" s="42" customFormat="1" x14ac:dyDescent="0.2">
      <c r="B1475" s="19" t="s">
        <v>723</v>
      </c>
      <c r="C1475" s="42" t="s">
        <v>260</v>
      </c>
      <c r="D1475" s="63" t="s">
        <v>295</v>
      </c>
      <c r="E1475" s="123"/>
      <c r="F1475" s="9" t="s">
        <v>207</v>
      </c>
      <c r="G1475" s="24"/>
      <c r="I1475" s="44" t="s">
        <v>10</v>
      </c>
    </row>
    <row r="1476" spans="2:9" s="42" customFormat="1" x14ac:dyDescent="0.2">
      <c r="B1476" s="19" t="s">
        <v>723</v>
      </c>
      <c r="C1476" s="42" t="s">
        <v>260</v>
      </c>
      <c r="D1476" s="63" t="s">
        <v>295</v>
      </c>
      <c r="E1476" s="123"/>
      <c r="F1476" s="9" t="s">
        <v>213</v>
      </c>
      <c r="G1476" s="24"/>
      <c r="I1476" s="44" t="s">
        <v>10</v>
      </c>
    </row>
    <row r="1477" spans="2:9" s="42" customFormat="1" x14ac:dyDescent="0.2">
      <c r="B1477" s="19" t="s">
        <v>723</v>
      </c>
      <c r="C1477" s="42" t="s">
        <v>260</v>
      </c>
      <c r="D1477" s="63" t="s">
        <v>295</v>
      </c>
      <c r="E1477" s="123"/>
      <c r="F1477" s="9" t="s">
        <v>255</v>
      </c>
      <c r="G1477" s="24"/>
      <c r="I1477" s="44" t="s">
        <v>10</v>
      </c>
    </row>
    <row r="1478" spans="2:9" s="42" customFormat="1" x14ac:dyDescent="0.2">
      <c r="B1478" s="19" t="s">
        <v>723</v>
      </c>
      <c r="C1478" s="42" t="s">
        <v>260</v>
      </c>
      <c r="D1478" s="63" t="s">
        <v>295</v>
      </c>
      <c r="E1478" s="123"/>
      <c r="F1478" s="9" t="s">
        <v>257</v>
      </c>
      <c r="G1478" s="24"/>
      <c r="I1478" s="44" t="s">
        <v>10</v>
      </c>
    </row>
    <row r="1479" spans="2:9" s="42" customFormat="1" x14ac:dyDescent="0.2">
      <c r="B1479" s="19" t="s">
        <v>723</v>
      </c>
      <c r="C1479" s="42" t="s">
        <v>260</v>
      </c>
      <c r="D1479" s="63" t="s">
        <v>295</v>
      </c>
      <c r="E1479" s="123"/>
      <c r="F1479" s="9" t="s">
        <v>256</v>
      </c>
      <c r="G1479" s="24"/>
      <c r="I1479" s="44" t="s">
        <v>10</v>
      </c>
    </row>
    <row r="1480" spans="2:9" s="42" customFormat="1" x14ac:dyDescent="0.2">
      <c r="B1480" s="19" t="s">
        <v>723</v>
      </c>
      <c r="C1480" s="42" t="s">
        <v>260</v>
      </c>
      <c r="D1480" s="63" t="s">
        <v>295</v>
      </c>
      <c r="E1480" s="123"/>
      <c r="F1480" s="9" t="s">
        <v>243</v>
      </c>
      <c r="G1480" s="24"/>
      <c r="I1480" s="44" t="s">
        <v>10</v>
      </c>
    </row>
    <row r="1481" spans="2:9" s="42" customFormat="1" x14ac:dyDescent="0.2">
      <c r="B1481" s="19" t="s">
        <v>723</v>
      </c>
      <c r="C1481" s="42" t="s">
        <v>260</v>
      </c>
      <c r="D1481" s="63" t="s">
        <v>295</v>
      </c>
      <c r="E1481" s="123"/>
      <c r="F1481" s="8" t="e">
        <f>#REF!</f>
        <v>#REF!</v>
      </c>
      <c r="G1481" s="24"/>
      <c r="I1481" s="44" t="s">
        <v>10</v>
      </c>
    </row>
    <row r="1482" spans="2:9" s="42" customFormat="1" x14ac:dyDescent="0.2">
      <c r="B1482" s="19" t="s">
        <v>723</v>
      </c>
      <c r="C1482" s="42" t="s">
        <v>260</v>
      </c>
      <c r="D1482" s="63" t="s">
        <v>295</v>
      </c>
      <c r="E1482" s="123"/>
      <c r="F1482" s="8" t="e">
        <f>#REF!</f>
        <v>#REF!</v>
      </c>
      <c r="G1482" s="24"/>
      <c r="I1482" s="44" t="s">
        <v>10</v>
      </c>
    </row>
    <row r="1483" spans="2:9" s="42" customFormat="1" x14ac:dyDescent="0.2">
      <c r="B1483" s="19" t="s">
        <v>723</v>
      </c>
      <c r="C1483" s="42" t="s">
        <v>260</v>
      </c>
      <c r="D1483" s="63" t="s">
        <v>295</v>
      </c>
      <c r="E1483" s="123"/>
      <c r="F1483" s="8" t="e">
        <f>#REF!</f>
        <v>#REF!</v>
      </c>
      <c r="G1483" s="24"/>
      <c r="I1483" s="44" t="s">
        <v>10</v>
      </c>
    </row>
    <row r="1484" spans="2:9" s="42" customFormat="1" x14ac:dyDescent="0.2">
      <c r="B1484" s="19" t="s">
        <v>723</v>
      </c>
      <c r="C1484" s="42" t="s">
        <v>260</v>
      </c>
      <c r="D1484" s="63" t="s">
        <v>295</v>
      </c>
      <c r="E1484" s="123"/>
      <c r="F1484" s="8" t="e">
        <f>#REF!</f>
        <v>#REF!</v>
      </c>
      <c r="G1484" s="24"/>
      <c r="I1484" s="44" t="s">
        <v>10</v>
      </c>
    </row>
    <row r="1485" spans="2:9" s="42" customFormat="1" x14ac:dyDescent="0.2">
      <c r="B1485" s="19" t="s">
        <v>723</v>
      </c>
      <c r="C1485" s="42" t="s">
        <v>260</v>
      </c>
      <c r="D1485" s="63" t="s">
        <v>295</v>
      </c>
      <c r="E1485" s="123"/>
      <c r="F1485" s="8" t="e">
        <f>#REF!</f>
        <v>#REF!</v>
      </c>
      <c r="G1485" s="24"/>
      <c r="I1485" s="44" t="s">
        <v>10</v>
      </c>
    </row>
    <row r="1486" spans="2:9" s="42" customFormat="1" x14ac:dyDescent="0.2">
      <c r="B1486" s="19" t="s">
        <v>723</v>
      </c>
      <c r="C1486" s="42" t="s">
        <v>260</v>
      </c>
      <c r="D1486" s="63" t="s">
        <v>295</v>
      </c>
      <c r="E1486" s="123"/>
      <c r="F1486" s="8" t="e">
        <f>#REF!</f>
        <v>#REF!</v>
      </c>
      <c r="G1486" s="24"/>
      <c r="I1486" s="44" t="s">
        <v>10</v>
      </c>
    </row>
    <row r="1487" spans="2:9" s="42" customFormat="1" x14ac:dyDescent="0.2">
      <c r="B1487" s="19" t="s">
        <v>723</v>
      </c>
      <c r="C1487" s="42" t="s">
        <v>260</v>
      </c>
      <c r="D1487" s="63" t="s">
        <v>295</v>
      </c>
      <c r="E1487" s="123"/>
      <c r="F1487" s="8" t="e">
        <f>#REF!</f>
        <v>#REF!</v>
      </c>
      <c r="G1487" s="24"/>
      <c r="I1487" s="44" t="s">
        <v>10</v>
      </c>
    </row>
    <row r="1488" spans="2:9" s="42" customFormat="1" x14ac:dyDescent="0.2">
      <c r="B1488" s="19" t="s">
        <v>723</v>
      </c>
      <c r="C1488" s="42" t="s">
        <v>260</v>
      </c>
      <c r="D1488" s="63" t="s">
        <v>295</v>
      </c>
      <c r="E1488" s="123"/>
      <c r="F1488" s="8" t="e">
        <f>#REF!</f>
        <v>#REF!</v>
      </c>
      <c r="G1488" s="24"/>
      <c r="I1488" s="44" t="s">
        <v>10</v>
      </c>
    </row>
    <row r="1489" spans="2:9" s="42" customFormat="1" x14ac:dyDescent="0.2">
      <c r="B1489" s="19" t="s">
        <v>723</v>
      </c>
      <c r="C1489" s="42" t="s">
        <v>260</v>
      </c>
      <c r="D1489" s="63" t="s">
        <v>295</v>
      </c>
      <c r="E1489" s="123"/>
      <c r="F1489" s="8" t="e">
        <f>#REF!</f>
        <v>#REF!</v>
      </c>
      <c r="G1489" s="24"/>
      <c r="I1489" s="44" t="s">
        <v>10</v>
      </c>
    </row>
    <row r="1490" spans="2:9" s="42" customFormat="1" x14ac:dyDescent="0.2">
      <c r="B1490" s="19" t="s">
        <v>723</v>
      </c>
      <c r="C1490" s="42" t="s">
        <v>260</v>
      </c>
      <c r="D1490" s="63" t="s">
        <v>295</v>
      </c>
      <c r="E1490" s="123"/>
      <c r="F1490" s="8" t="e">
        <f>#REF!</f>
        <v>#REF!</v>
      </c>
      <c r="G1490" s="24"/>
      <c r="I1490" s="44" t="s">
        <v>10</v>
      </c>
    </row>
    <row r="1491" spans="2:9" s="42" customFormat="1" x14ac:dyDescent="0.2">
      <c r="B1491" s="19" t="s">
        <v>723</v>
      </c>
      <c r="C1491" s="42" t="s">
        <v>260</v>
      </c>
      <c r="D1491" s="63" t="s">
        <v>295</v>
      </c>
      <c r="E1491" s="123"/>
      <c r="F1491" s="8" t="e">
        <f>#REF!</f>
        <v>#REF!</v>
      </c>
      <c r="G1491" s="24"/>
      <c r="I1491" s="44" t="s">
        <v>10</v>
      </c>
    </row>
    <row r="1492" spans="2:9" s="42" customFormat="1" x14ac:dyDescent="0.2">
      <c r="B1492" s="19" t="s">
        <v>723</v>
      </c>
      <c r="C1492" s="42" t="s">
        <v>260</v>
      </c>
      <c r="D1492" s="63" t="s">
        <v>295</v>
      </c>
      <c r="E1492" s="123"/>
      <c r="F1492" s="8" t="e">
        <f>#REF!</f>
        <v>#REF!</v>
      </c>
      <c r="G1492" s="24"/>
      <c r="I1492" s="44" t="s">
        <v>10</v>
      </c>
    </row>
    <row r="1493" spans="2:9" s="42" customFormat="1" x14ac:dyDescent="0.2">
      <c r="B1493" s="19" t="s">
        <v>723</v>
      </c>
      <c r="C1493" s="42" t="s">
        <v>260</v>
      </c>
      <c r="D1493" s="63" t="s">
        <v>295</v>
      </c>
      <c r="E1493" s="123"/>
      <c r="F1493" s="8" t="e">
        <f>#REF!</f>
        <v>#REF!</v>
      </c>
      <c r="G1493" s="24"/>
      <c r="I1493" s="44" t="s">
        <v>10</v>
      </c>
    </row>
    <row r="1494" spans="2:9" s="42" customFormat="1" x14ac:dyDescent="0.2">
      <c r="B1494" s="19" t="s">
        <v>723</v>
      </c>
      <c r="C1494" s="42" t="s">
        <v>260</v>
      </c>
      <c r="D1494" s="63" t="s">
        <v>295</v>
      </c>
      <c r="E1494" s="123"/>
      <c r="F1494" s="8" t="e">
        <f>#REF!</f>
        <v>#REF!</v>
      </c>
      <c r="G1494" s="24"/>
      <c r="I1494" s="44" t="s">
        <v>10</v>
      </c>
    </row>
    <row r="1495" spans="2:9" s="42" customFormat="1" x14ac:dyDescent="0.2">
      <c r="B1495" s="19" t="s">
        <v>723</v>
      </c>
      <c r="C1495" s="42" t="s">
        <v>260</v>
      </c>
      <c r="D1495" s="63" t="s">
        <v>116</v>
      </c>
      <c r="E1495" s="123"/>
      <c r="F1495" s="9" t="s">
        <v>245</v>
      </c>
      <c r="G1495" s="24"/>
      <c r="I1495" s="44" t="s">
        <v>10</v>
      </c>
    </row>
    <row r="1496" spans="2:9" s="42" customFormat="1" x14ac:dyDescent="0.2">
      <c r="B1496" s="19" t="s">
        <v>723</v>
      </c>
      <c r="C1496" s="42" t="s">
        <v>260</v>
      </c>
      <c r="D1496" s="63" t="s">
        <v>116</v>
      </c>
      <c r="E1496" s="123"/>
      <c r="F1496" s="9" t="s">
        <v>246</v>
      </c>
      <c r="G1496" s="24"/>
      <c r="I1496" s="44" t="s">
        <v>10</v>
      </c>
    </row>
    <row r="1497" spans="2:9" s="42" customFormat="1" x14ac:dyDescent="0.2">
      <c r="B1497" s="19" t="s">
        <v>723</v>
      </c>
      <c r="C1497" s="42" t="s">
        <v>260</v>
      </c>
      <c r="D1497" s="63" t="s">
        <v>116</v>
      </c>
      <c r="E1497" s="123"/>
      <c r="F1497" s="9" t="s">
        <v>244</v>
      </c>
      <c r="G1497" s="24"/>
      <c r="I1497" s="44" t="s">
        <v>10</v>
      </c>
    </row>
    <row r="1498" spans="2:9" s="42" customFormat="1" x14ac:dyDescent="0.2">
      <c r="B1498" s="19" t="s">
        <v>723</v>
      </c>
      <c r="C1498" s="42" t="s">
        <v>260</v>
      </c>
      <c r="D1498" s="63" t="s">
        <v>116</v>
      </c>
      <c r="E1498" s="123"/>
      <c r="F1498" s="9" t="s">
        <v>208</v>
      </c>
      <c r="G1498" s="24"/>
      <c r="I1498" s="44" t="s">
        <v>10</v>
      </c>
    </row>
    <row r="1499" spans="2:9" s="42" customFormat="1" x14ac:dyDescent="0.2">
      <c r="B1499" s="19" t="s">
        <v>723</v>
      </c>
      <c r="C1499" s="42" t="s">
        <v>260</v>
      </c>
      <c r="D1499" s="63" t="s">
        <v>116</v>
      </c>
      <c r="E1499" s="123"/>
      <c r="F1499" s="9" t="s">
        <v>211</v>
      </c>
      <c r="G1499" s="24"/>
      <c r="I1499" s="44" t="s">
        <v>10</v>
      </c>
    </row>
    <row r="1500" spans="2:9" s="42" customFormat="1" x14ac:dyDescent="0.2">
      <c r="B1500" s="19" t="s">
        <v>723</v>
      </c>
      <c r="C1500" s="42" t="s">
        <v>260</v>
      </c>
      <c r="D1500" s="63" t="s">
        <v>116</v>
      </c>
      <c r="E1500" s="123"/>
      <c r="F1500" s="9" t="s">
        <v>209</v>
      </c>
      <c r="G1500" s="24"/>
      <c r="I1500" s="44" t="s">
        <v>10</v>
      </c>
    </row>
    <row r="1501" spans="2:9" s="42" customFormat="1" x14ac:dyDescent="0.2">
      <c r="B1501" s="19" t="s">
        <v>723</v>
      </c>
      <c r="C1501" s="42" t="s">
        <v>260</v>
      </c>
      <c r="D1501" s="63" t="s">
        <v>116</v>
      </c>
      <c r="E1501" s="123"/>
      <c r="F1501" s="9" t="s">
        <v>205</v>
      </c>
      <c r="G1501" s="24"/>
      <c r="I1501" s="44" t="s">
        <v>10</v>
      </c>
    </row>
    <row r="1502" spans="2:9" s="42" customFormat="1" x14ac:dyDescent="0.2">
      <c r="B1502" s="19" t="s">
        <v>723</v>
      </c>
      <c r="C1502" s="42" t="s">
        <v>260</v>
      </c>
      <c r="D1502" s="63" t="s">
        <v>116</v>
      </c>
      <c r="E1502" s="123"/>
      <c r="F1502" s="10" t="s">
        <v>250</v>
      </c>
      <c r="G1502" s="24"/>
      <c r="I1502" s="44" t="s">
        <v>10</v>
      </c>
    </row>
    <row r="1503" spans="2:9" s="42" customFormat="1" x14ac:dyDescent="0.2">
      <c r="B1503" s="19" t="s">
        <v>723</v>
      </c>
      <c r="C1503" s="42" t="s">
        <v>260</v>
      </c>
      <c r="D1503" s="63" t="s">
        <v>116</v>
      </c>
      <c r="E1503" s="123"/>
      <c r="F1503" s="9" t="s">
        <v>247</v>
      </c>
      <c r="G1503" s="24"/>
      <c r="I1503" s="44" t="s">
        <v>10</v>
      </c>
    </row>
    <row r="1504" spans="2:9" s="42" customFormat="1" x14ac:dyDescent="0.2">
      <c r="B1504" s="19" t="s">
        <v>723</v>
      </c>
      <c r="C1504" s="42" t="s">
        <v>260</v>
      </c>
      <c r="D1504" s="63" t="s">
        <v>116</v>
      </c>
      <c r="E1504" s="123"/>
      <c r="F1504" s="9" t="s">
        <v>249</v>
      </c>
      <c r="G1504" s="24"/>
      <c r="I1504" s="44" t="s">
        <v>10</v>
      </c>
    </row>
    <row r="1505" spans="2:9" s="42" customFormat="1" x14ac:dyDescent="0.2">
      <c r="B1505" s="19" t="s">
        <v>723</v>
      </c>
      <c r="C1505" s="42" t="s">
        <v>260</v>
      </c>
      <c r="D1505" s="63" t="s">
        <v>116</v>
      </c>
      <c r="E1505" s="123"/>
      <c r="F1505" s="9" t="s">
        <v>210</v>
      </c>
      <c r="G1505" s="24"/>
      <c r="I1505" s="44" t="s">
        <v>10</v>
      </c>
    </row>
    <row r="1506" spans="2:9" s="42" customFormat="1" x14ac:dyDescent="0.2">
      <c r="B1506" s="19" t="s">
        <v>723</v>
      </c>
      <c r="C1506" s="42" t="s">
        <v>260</v>
      </c>
      <c r="D1506" s="63" t="s">
        <v>116</v>
      </c>
      <c r="E1506" s="123"/>
      <c r="F1506" s="9" t="s">
        <v>204</v>
      </c>
      <c r="G1506" s="24"/>
      <c r="I1506" s="44" t="s">
        <v>10</v>
      </c>
    </row>
    <row r="1507" spans="2:9" s="42" customFormat="1" x14ac:dyDescent="0.2">
      <c r="B1507" s="19" t="s">
        <v>723</v>
      </c>
      <c r="C1507" s="42" t="s">
        <v>260</v>
      </c>
      <c r="D1507" s="63" t="s">
        <v>116</v>
      </c>
      <c r="E1507" s="123"/>
      <c r="F1507" s="9" t="s">
        <v>215</v>
      </c>
      <c r="G1507" s="24"/>
      <c r="I1507" s="44" t="s">
        <v>10</v>
      </c>
    </row>
    <row r="1508" spans="2:9" s="42" customFormat="1" x14ac:dyDescent="0.2">
      <c r="B1508" s="19" t="s">
        <v>723</v>
      </c>
      <c r="C1508" s="42" t="s">
        <v>260</v>
      </c>
      <c r="D1508" s="63" t="s">
        <v>116</v>
      </c>
      <c r="E1508" s="123"/>
      <c r="F1508" s="9" t="s">
        <v>206</v>
      </c>
      <c r="G1508" s="24"/>
      <c r="I1508" s="44" t="s">
        <v>10</v>
      </c>
    </row>
    <row r="1509" spans="2:9" s="42" customFormat="1" x14ac:dyDescent="0.2">
      <c r="B1509" s="19" t="s">
        <v>723</v>
      </c>
      <c r="C1509" s="42" t="s">
        <v>260</v>
      </c>
      <c r="D1509" s="63" t="s">
        <v>116</v>
      </c>
      <c r="E1509" s="123"/>
      <c r="F1509" s="9" t="s">
        <v>212</v>
      </c>
      <c r="G1509" s="24"/>
      <c r="I1509" s="44" t="s">
        <v>10</v>
      </c>
    </row>
    <row r="1510" spans="2:9" s="42" customFormat="1" x14ac:dyDescent="0.2">
      <c r="B1510" s="19" t="s">
        <v>723</v>
      </c>
      <c r="C1510" s="42" t="s">
        <v>260</v>
      </c>
      <c r="D1510" s="63" t="s">
        <v>116</v>
      </c>
      <c r="E1510" s="123"/>
      <c r="F1510" s="9" t="s">
        <v>248</v>
      </c>
      <c r="G1510" s="24"/>
      <c r="I1510" s="44" t="s">
        <v>10</v>
      </c>
    </row>
    <row r="1511" spans="2:9" s="42" customFormat="1" x14ac:dyDescent="0.2">
      <c r="B1511" s="19" t="s">
        <v>723</v>
      </c>
      <c r="C1511" s="42" t="s">
        <v>260</v>
      </c>
      <c r="D1511" s="63" t="s">
        <v>116</v>
      </c>
      <c r="E1511" s="123"/>
      <c r="F1511" s="9" t="s">
        <v>207</v>
      </c>
      <c r="G1511" s="24"/>
      <c r="I1511" s="44" t="s">
        <v>10</v>
      </c>
    </row>
    <row r="1512" spans="2:9" s="42" customFormat="1" x14ac:dyDescent="0.2">
      <c r="B1512" s="19" t="s">
        <v>723</v>
      </c>
      <c r="C1512" s="42" t="s">
        <v>260</v>
      </c>
      <c r="D1512" s="63" t="s">
        <v>116</v>
      </c>
      <c r="E1512" s="123"/>
      <c r="F1512" s="9" t="s">
        <v>213</v>
      </c>
      <c r="G1512" s="24"/>
      <c r="I1512" s="44" t="s">
        <v>10</v>
      </c>
    </row>
    <row r="1513" spans="2:9" s="42" customFormat="1" x14ac:dyDescent="0.2">
      <c r="B1513" s="19" t="s">
        <v>723</v>
      </c>
      <c r="C1513" s="42" t="s">
        <v>260</v>
      </c>
      <c r="D1513" s="63" t="s">
        <v>116</v>
      </c>
      <c r="E1513" s="123"/>
      <c r="F1513" s="9" t="s">
        <v>255</v>
      </c>
      <c r="G1513" s="24"/>
      <c r="I1513" s="44" t="s">
        <v>10</v>
      </c>
    </row>
    <row r="1514" spans="2:9" s="42" customFormat="1" x14ac:dyDescent="0.2">
      <c r="B1514" s="19" t="s">
        <v>723</v>
      </c>
      <c r="C1514" s="42" t="s">
        <v>260</v>
      </c>
      <c r="D1514" s="63" t="s">
        <v>116</v>
      </c>
      <c r="E1514" s="123"/>
      <c r="F1514" s="9" t="s">
        <v>257</v>
      </c>
      <c r="G1514" s="24"/>
      <c r="I1514" s="44" t="s">
        <v>10</v>
      </c>
    </row>
    <row r="1515" spans="2:9" s="42" customFormat="1" x14ac:dyDescent="0.2">
      <c r="B1515" s="19" t="s">
        <v>723</v>
      </c>
      <c r="C1515" s="42" t="s">
        <v>260</v>
      </c>
      <c r="D1515" s="63" t="s">
        <v>116</v>
      </c>
      <c r="E1515" s="123"/>
      <c r="F1515" s="9" t="s">
        <v>256</v>
      </c>
      <c r="G1515" s="24"/>
      <c r="I1515" s="44" t="s">
        <v>10</v>
      </c>
    </row>
    <row r="1516" spans="2:9" s="42" customFormat="1" x14ac:dyDescent="0.2">
      <c r="B1516" s="19" t="s">
        <v>723</v>
      </c>
      <c r="C1516" s="42" t="s">
        <v>260</v>
      </c>
      <c r="D1516" s="63" t="s">
        <v>116</v>
      </c>
      <c r="E1516" s="123"/>
      <c r="F1516" s="9" t="s">
        <v>243</v>
      </c>
      <c r="G1516" s="24"/>
      <c r="I1516" s="44" t="s">
        <v>10</v>
      </c>
    </row>
    <row r="1517" spans="2:9" s="42" customFormat="1" x14ac:dyDescent="0.2">
      <c r="B1517" s="19" t="s">
        <v>723</v>
      </c>
      <c r="C1517" s="42" t="s">
        <v>260</v>
      </c>
      <c r="D1517" s="63" t="s">
        <v>116</v>
      </c>
      <c r="E1517" s="123"/>
      <c r="F1517" s="8" t="e">
        <f>#REF!</f>
        <v>#REF!</v>
      </c>
      <c r="G1517" s="24"/>
      <c r="I1517" s="44" t="s">
        <v>10</v>
      </c>
    </row>
    <row r="1518" spans="2:9" s="42" customFormat="1" x14ac:dyDescent="0.2">
      <c r="B1518" s="19" t="s">
        <v>723</v>
      </c>
      <c r="C1518" s="42" t="s">
        <v>260</v>
      </c>
      <c r="D1518" s="63" t="s">
        <v>116</v>
      </c>
      <c r="E1518" s="123"/>
      <c r="F1518" s="8" t="e">
        <f>#REF!</f>
        <v>#REF!</v>
      </c>
      <c r="G1518" s="24"/>
      <c r="I1518" s="44" t="s">
        <v>10</v>
      </c>
    </row>
    <row r="1519" spans="2:9" s="42" customFormat="1" x14ac:dyDescent="0.2">
      <c r="B1519" s="19" t="s">
        <v>723</v>
      </c>
      <c r="C1519" s="42" t="s">
        <v>260</v>
      </c>
      <c r="D1519" s="63" t="s">
        <v>116</v>
      </c>
      <c r="E1519" s="123"/>
      <c r="F1519" s="8" t="e">
        <f>#REF!</f>
        <v>#REF!</v>
      </c>
      <c r="G1519" s="24"/>
      <c r="I1519" s="44" t="s">
        <v>10</v>
      </c>
    </row>
    <row r="1520" spans="2:9" s="42" customFormat="1" x14ac:dyDescent="0.2">
      <c r="B1520" s="19" t="s">
        <v>723</v>
      </c>
      <c r="C1520" s="42" t="s">
        <v>260</v>
      </c>
      <c r="D1520" s="63" t="s">
        <v>116</v>
      </c>
      <c r="E1520" s="123"/>
      <c r="F1520" s="8" t="e">
        <f>#REF!</f>
        <v>#REF!</v>
      </c>
      <c r="G1520" s="24"/>
      <c r="I1520" s="44" t="s">
        <v>10</v>
      </c>
    </row>
    <row r="1521" spans="2:9" s="42" customFormat="1" x14ac:dyDescent="0.2">
      <c r="B1521" s="19" t="s">
        <v>723</v>
      </c>
      <c r="C1521" s="42" t="s">
        <v>260</v>
      </c>
      <c r="D1521" s="63" t="s">
        <v>116</v>
      </c>
      <c r="E1521" s="123"/>
      <c r="F1521" s="8" t="e">
        <f>#REF!</f>
        <v>#REF!</v>
      </c>
      <c r="G1521" s="24"/>
      <c r="I1521" s="44" t="s">
        <v>10</v>
      </c>
    </row>
    <row r="1522" spans="2:9" s="42" customFormat="1" x14ac:dyDescent="0.2">
      <c r="B1522" s="19" t="s">
        <v>723</v>
      </c>
      <c r="C1522" s="42" t="s">
        <v>260</v>
      </c>
      <c r="D1522" s="63" t="s">
        <v>116</v>
      </c>
      <c r="E1522" s="123"/>
      <c r="F1522" s="8" t="e">
        <f>#REF!</f>
        <v>#REF!</v>
      </c>
      <c r="G1522" s="24"/>
      <c r="I1522" s="44" t="s">
        <v>10</v>
      </c>
    </row>
    <row r="1523" spans="2:9" s="42" customFormat="1" x14ac:dyDescent="0.2">
      <c r="B1523" s="19" t="s">
        <v>723</v>
      </c>
      <c r="C1523" s="42" t="s">
        <v>260</v>
      </c>
      <c r="D1523" s="63" t="s">
        <v>116</v>
      </c>
      <c r="E1523" s="123"/>
      <c r="F1523" s="8" t="e">
        <f>#REF!</f>
        <v>#REF!</v>
      </c>
      <c r="G1523" s="24"/>
      <c r="I1523" s="44" t="s">
        <v>10</v>
      </c>
    </row>
    <row r="1524" spans="2:9" s="42" customFormat="1" x14ac:dyDescent="0.2">
      <c r="B1524" s="19" t="s">
        <v>723</v>
      </c>
      <c r="C1524" s="42" t="s">
        <v>260</v>
      </c>
      <c r="D1524" s="63" t="s">
        <v>116</v>
      </c>
      <c r="E1524" s="123"/>
      <c r="F1524" s="8" t="e">
        <f>#REF!</f>
        <v>#REF!</v>
      </c>
      <c r="G1524" s="24"/>
      <c r="I1524" s="44" t="s">
        <v>10</v>
      </c>
    </row>
    <row r="1525" spans="2:9" s="42" customFormat="1" x14ac:dyDescent="0.2">
      <c r="B1525" s="19" t="s">
        <v>723</v>
      </c>
      <c r="C1525" s="42" t="s">
        <v>260</v>
      </c>
      <c r="D1525" s="63" t="s">
        <v>116</v>
      </c>
      <c r="E1525" s="123"/>
      <c r="F1525" s="8" t="e">
        <f>#REF!</f>
        <v>#REF!</v>
      </c>
      <c r="G1525" s="24"/>
      <c r="I1525" s="44" t="s">
        <v>10</v>
      </c>
    </row>
    <row r="1526" spans="2:9" s="42" customFormat="1" x14ac:dyDescent="0.2">
      <c r="B1526" s="19" t="s">
        <v>723</v>
      </c>
      <c r="C1526" s="42" t="s">
        <v>260</v>
      </c>
      <c r="D1526" s="63" t="s">
        <v>116</v>
      </c>
      <c r="E1526" s="123"/>
      <c r="F1526" s="8" t="e">
        <f>#REF!</f>
        <v>#REF!</v>
      </c>
      <c r="G1526" s="24"/>
      <c r="I1526" s="44" t="s">
        <v>10</v>
      </c>
    </row>
    <row r="1527" spans="2:9" s="42" customFormat="1" x14ac:dyDescent="0.2">
      <c r="B1527" s="19" t="s">
        <v>723</v>
      </c>
      <c r="C1527" s="42" t="s">
        <v>260</v>
      </c>
      <c r="D1527" s="63" t="s">
        <v>116</v>
      </c>
      <c r="E1527" s="123"/>
      <c r="F1527" s="8" t="e">
        <f>#REF!</f>
        <v>#REF!</v>
      </c>
      <c r="G1527" s="24"/>
      <c r="I1527" s="44" t="s">
        <v>10</v>
      </c>
    </row>
    <row r="1528" spans="2:9" s="42" customFormat="1" x14ac:dyDescent="0.2">
      <c r="B1528" s="19" t="s">
        <v>723</v>
      </c>
      <c r="C1528" s="42" t="s">
        <v>260</v>
      </c>
      <c r="D1528" s="63" t="s">
        <v>116</v>
      </c>
      <c r="E1528" s="123"/>
      <c r="F1528" s="8" t="e">
        <f>#REF!</f>
        <v>#REF!</v>
      </c>
      <c r="G1528" s="24"/>
      <c r="I1528" s="44" t="s">
        <v>10</v>
      </c>
    </row>
    <row r="1529" spans="2:9" s="42" customFormat="1" x14ac:dyDescent="0.2">
      <c r="B1529" s="19" t="s">
        <v>723</v>
      </c>
      <c r="C1529" s="42" t="s">
        <v>260</v>
      </c>
      <c r="D1529" s="63" t="s">
        <v>116</v>
      </c>
      <c r="E1529" s="123"/>
      <c r="F1529" s="8" t="e">
        <f>#REF!</f>
        <v>#REF!</v>
      </c>
      <c r="G1529" s="24"/>
      <c r="I1529" s="44" t="s">
        <v>10</v>
      </c>
    </row>
    <row r="1530" spans="2:9" s="42" customFormat="1" x14ac:dyDescent="0.2">
      <c r="B1530" s="19" t="s">
        <v>723</v>
      </c>
      <c r="C1530" s="42" t="s">
        <v>260</v>
      </c>
      <c r="D1530" s="63" t="s">
        <v>116</v>
      </c>
      <c r="E1530" s="123"/>
      <c r="F1530" s="8" t="e">
        <f>#REF!</f>
        <v>#REF!</v>
      </c>
      <c r="G1530" s="24"/>
      <c r="I1530" s="44" t="s">
        <v>10</v>
      </c>
    </row>
    <row r="1531" spans="2:9" s="42" customFormat="1" x14ac:dyDescent="0.2">
      <c r="B1531" s="19" t="s">
        <v>723</v>
      </c>
      <c r="C1531" s="42" t="s">
        <v>260</v>
      </c>
      <c r="D1531" s="63" t="s">
        <v>95</v>
      </c>
      <c r="E1531" s="123"/>
      <c r="F1531" s="9" t="s">
        <v>245</v>
      </c>
      <c r="G1531" s="24"/>
      <c r="I1531" s="44" t="s">
        <v>10</v>
      </c>
    </row>
    <row r="1532" spans="2:9" s="42" customFormat="1" x14ac:dyDescent="0.2">
      <c r="B1532" s="19" t="s">
        <v>723</v>
      </c>
      <c r="C1532" s="42" t="s">
        <v>260</v>
      </c>
      <c r="D1532" s="63" t="s">
        <v>95</v>
      </c>
      <c r="E1532" s="123"/>
      <c r="F1532" s="9" t="s">
        <v>246</v>
      </c>
      <c r="G1532" s="24"/>
      <c r="I1532" s="44" t="s">
        <v>10</v>
      </c>
    </row>
    <row r="1533" spans="2:9" s="42" customFormat="1" x14ac:dyDescent="0.2">
      <c r="B1533" s="19" t="s">
        <v>723</v>
      </c>
      <c r="C1533" s="42" t="s">
        <v>260</v>
      </c>
      <c r="D1533" s="63" t="s">
        <v>95</v>
      </c>
      <c r="E1533" s="123"/>
      <c r="F1533" s="9" t="s">
        <v>244</v>
      </c>
      <c r="G1533" s="24"/>
      <c r="I1533" s="44" t="s">
        <v>10</v>
      </c>
    </row>
    <row r="1534" spans="2:9" s="42" customFormat="1" x14ac:dyDescent="0.2">
      <c r="B1534" s="19" t="s">
        <v>723</v>
      </c>
      <c r="C1534" s="42" t="s">
        <v>260</v>
      </c>
      <c r="D1534" s="63" t="s">
        <v>95</v>
      </c>
      <c r="E1534" s="123"/>
      <c r="F1534" s="9" t="s">
        <v>208</v>
      </c>
      <c r="G1534" s="24"/>
      <c r="I1534" s="44" t="s">
        <v>10</v>
      </c>
    </row>
    <row r="1535" spans="2:9" s="42" customFormat="1" x14ac:dyDescent="0.2">
      <c r="B1535" s="19" t="s">
        <v>723</v>
      </c>
      <c r="C1535" s="42" t="s">
        <v>260</v>
      </c>
      <c r="D1535" s="63" t="s">
        <v>95</v>
      </c>
      <c r="E1535" s="123"/>
      <c r="F1535" s="9" t="s">
        <v>211</v>
      </c>
      <c r="G1535" s="24"/>
      <c r="I1535" s="44" t="s">
        <v>10</v>
      </c>
    </row>
    <row r="1536" spans="2:9" s="42" customFormat="1" x14ac:dyDescent="0.2">
      <c r="B1536" s="19" t="s">
        <v>723</v>
      </c>
      <c r="C1536" s="42" t="s">
        <v>260</v>
      </c>
      <c r="D1536" s="63" t="s">
        <v>95</v>
      </c>
      <c r="E1536" s="123"/>
      <c r="F1536" s="9" t="s">
        <v>209</v>
      </c>
      <c r="G1536" s="24"/>
      <c r="I1536" s="44" t="s">
        <v>10</v>
      </c>
    </row>
    <row r="1537" spans="2:9" s="42" customFormat="1" x14ac:dyDescent="0.2">
      <c r="B1537" s="19" t="s">
        <v>723</v>
      </c>
      <c r="C1537" s="42" t="s">
        <v>260</v>
      </c>
      <c r="D1537" s="63" t="s">
        <v>95</v>
      </c>
      <c r="E1537" s="123"/>
      <c r="F1537" s="9" t="s">
        <v>205</v>
      </c>
      <c r="G1537" s="24"/>
      <c r="I1537" s="44" t="s">
        <v>10</v>
      </c>
    </row>
    <row r="1538" spans="2:9" s="42" customFormat="1" x14ac:dyDescent="0.2">
      <c r="B1538" s="19" t="s">
        <v>723</v>
      </c>
      <c r="C1538" s="42" t="s">
        <v>260</v>
      </c>
      <c r="D1538" s="63" t="s">
        <v>95</v>
      </c>
      <c r="E1538" s="123"/>
      <c r="F1538" s="10" t="s">
        <v>250</v>
      </c>
      <c r="G1538" s="24"/>
      <c r="I1538" s="44" t="s">
        <v>10</v>
      </c>
    </row>
    <row r="1539" spans="2:9" s="42" customFormat="1" x14ac:dyDescent="0.2">
      <c r="B1539" s="19" t="s">
        <v>723</v>
      </c>
      <c r="C1539" s="42" t="s">
        <v>260</v>
      </c>
      <c r="D1539" s="63" t="s">
        <v>95</v>
      </c>
      <c r="E1539" s="123"/>
      <c r="F1539" s="9" t="s">
        <v>247</v>
      </c>
      <c r="G1539" s="24"/>
      <c r="I1539" s="44" t="s">
        <v>10</v>
      </c>
    </row>
    <row r="1540" spans="2:9" s="42" customFormat="1" x14ac:dyDescent="0.2">
      <c r="B1540" s="19" t="s">
        <v>723</v>
      </c>
      <c r="C1540" s="42" t="s">
        <v>260</v>
      </c>
      <c r="D1540" s="63" t="s">
        <v>95</v>
      </c>
      <c r="E1540" s="123"/>
      <c r="F1540" s="9" t="s">
        <v>249</v>
      </c>
      <c r="G1540" s="24"/>
      <c r="I1540" s="44" t="s">
        <v>10</v>
      </c>
    </row>
    <row r="1541" spans="2:9" s="42" customFormat="1" x14ac:dyDescent="0.2">
      <c r="B1541" s="19" t="s">
        <v>723</v>
      </c>
      <c r="C1541" s="42" t="s">
        <v>260</v>
      </c>
      <c r="D1541" s="63" t="s">
        <v>95</v>
      </c>
      <c r="E1541" s="123"/>
      <c r="F1541" s="9" t="s">
        <v>210</v>
      </c>
      <c r="G1541" s="24"/>
      <c r="I1541" s="44" t="s">
        <v>10</v>
      </c>
    </row>
    <row r="1542" spans="2:9" s="42" customFormat="1" x14ac:dyDescent="0.2">
      <c r="B1542" s="19" t="s">
        <v>723</v>
      </c>
      <c r="C1542" s="42" t="s">
        <v>260</v>
      </c>
      <c r="D1542" s="63" t="s">
        <v>95</v>
      </c>
      <c r="E1542" s="123"/>
      <c r="F1542" s="9" t="s">
        <v>204</v>
      </c>
      <c r="G1542" s="24"/>
      <c r="I1542" s="44" t="s">
        <v>10</v>
      </c>
    </row>
    <row r="1543" spans="2:9" s="42" customFormat="1" x14ac:dyDescent="0.2">
      <c r="B1543" s="19" t="s">
        <v>723</v>
      </c>
      <c r="C1543" s="42" t="s">
        <v>260</v>
      </c>
      <c r="D1543" s="63" t="s">
        <v>95</v>
      </c>
      <c r="E1543" s="123"/>
      <c r="F1543" s="9" t="s">
        <v>215</v>
      </c>
      <c r="G1543" s="24"/>
      <c r="I1543" s="44" t="s">
        <v>10</v>
      </c>
    </row>
    <row r="1544" spans="2:9" s="42" customFormat="1" x14ac:dyDescent="0.2">
      <c r="B1544" s="19" t="s">
        <v>723</v>
      </c>
      <c r="C1544" s="42" t="s">
        <v>260</v>
      </c>
      <c r="D1544" s="63" t="s">
        <v>95</v>
      </c>
      <c r="E1544" s="123"/>
      <c r="F1544" s="9" t="s">
        <v>206</v>
      </c>
      <c r="G1544" s="24"/>
      <c r="I1544" s="44" t="s">
        <v>10</v>
      </c>
    </row>
    <row r="1545" spans="2:9" s="42" customFormat="1" x14ac:dyDescent="0.2">
      <c r="B1545" s="19" t="s">
        <v>723</v>
      </c>
      <c r="C1545" s="42" t="s">
        <v>260</v>
      </c>
      <c r="D1545" s="63" t="s">
        <v>95</v>
      </c>
      <c r="E1545" s="123"/>
      <c r="F1545" s="9" t="s">
        <v>212</v>
      </c>
      <c r="G1545" s="24"/>
      <c r="I1545" s="44" t="s">
        <v>10</v>
      </c>
    </row>
    <row r="1546" spans="2:9" s="42" customFormat="1" x14ac:dyDescent="0.2">
      <c r="B1546" s="19" t="s">
        <v>723</v>
      </c>
      <c r="C1546" s="42" t="s">
        <v>260</v>
      </c>
      <c r="D1546" s="63" t="s">
        <v>95</v>
      </c>
      <c r="E1546" s="123"/>
      <c r="F1546" s="9" t="s">
        <v>248</v>
      </c>
      <c r="G1546" s="24"/>
      <c r="I1546" s="44" t="s">
        <v>10</v>
      </c>
    </row>
    <row r="1547" spans="2:9" s="42" customFormat="1" x14ac:dyDescent="0.2">
      <c r="B1547" s="19" t="s">
        <v>723</v>
      </c>
      <c r="C1547" s="42" t="s">
        <v>260</v>
      </c>
      <c r="D1547" s="63" t="s">
        <v>95</v>
      </c>
      <c r="E1547" s="123"/>
      <c r="F1547" s="9" t="s">
        <v>207</v>
      </c>
      <c r="G1547" s="24"/>
      <c r="I1547" s="44" t="s">
        <v>10</v>
      </c>
    </row>
    <row r="1548" spans="2:9" s="42" customFormat="1" x14ac:dyDescent="0.2">
      <c r="B1548" s="19" t="s">
        <v>723</v>
      </c>
      <c r="C1548" s="42" t="s">
        <v>260</v>
      </c>
      <c r="D1548" s="63" t="s">
        <v>95</v>
      </c>
      <c r="E1548" s="123"/>
      <c r="F1548" s="9" t="s">
        <v>213</v>
      </c>
      <c r="G1548" s="24"/>
      <c r="I1548" s="44" t="s">
        <v>10</v>
      </c>
    </row>
    <row r="1549" spans="2:9" s="42" customFormat="1" x14ac:dyDescent="0.2">
      <c r="B1549" s="19" t="s">
        <v>723</v>
      </c>
      <c r="C1549" s="42" t="s">
        <v>260</v>
      </c>
      <c r="D1549" s="63" t="s">
        <v>95</v>
      </c>
      <c r="E1549" s="123"/>
      <c r="F1549" s="9" t="s">
        <v>255</v>
      </c>
      <c r="G1549" s="24"/>
      <c r="I1549" s="44" t="s">
        <v>10</v>
      </c>
    </row>
    <row r="1550" spans="2:9" s="42" customFormat="1" x14ac:dyDescent="0.2">
      <c r="B1550" s="19" t="s">
        <v>723</v>
      </c>
      <c r="C1550" s="42" t="s">
        <v>260</v>
      </c>
      <c r="D1550" s="63" t="s">
        <v>95</v>
      </c>
      <c r="E1550" s="123"/>
      <c r="F1550" s="9" t="s">
        <v>257</v>
      </c>
      <c r="G1550" s="24"/>
      <c r="I1550" s="44" t="s">
        <v>10</v>
      </c>
    </row>
    <row r="1551" spans="2:9" s="42" customFormat="1" x14ac:dyDescent="0.2">
      <c r="B1551" s="19" t="s">
        <v>723</v>
      </c>
      <c r="C1551" s="42" t="s">
        <v>260</v>
      </c>
      <c r="D1551" s="63" t="s">
        <v>95</v>
      </c>
      <c r="E1551" s="123"/>
      <c r="F1551" s="9" t="s">
        <v>256</v>
      </c>
      <c r="G1551" s="24"/>
      <c r="I1551" s="44" t="s">
        <v>10</v>
      </c>
    </row>
    <row r="1552" spans="2:9" s="42" customFormat="1" x14ac:dyDescent="0.2">
      <c r="B1552" s="19" t="s">
        <v>723</v>
      </c>
      <c r="C1552" s="42" t="s">
        <v>260</v>
      </c>
      <c r="D1552" s="63" t="s">
        <v>95</v>
      </c>
      <c r="E1552" s="123"/>
      <c r="F1552" s="9" t="s">
        <v>243</v>
      </c>
      <c r="G1552" s="24"/>
      <c r="I1552" s="44" t="s">
        <v>10</v>
      </c>
    </row>
    <row r="1553" spans="2:9" s="42" customFormat="1" x14ac:dyDescent="0.2">
      <c r="B1553" s="19" t="s">
        <v>723</v>
      </c>
      <c r="C1553" s="42" t="s">
        <v>260</v>
      </c>
      <c r="D1553" s="63" t="s">
        <v>95</v>
      </c>
      <c r="E1553" s="123"/>
      <c r="F1553" s="8" t="e">
        <f>#REF!</f>
        <v>#REF!</v>
      </c>
      <c r="G1553" s="24"/>
      <c r="I1553" s="44" t="s">
        <v>10</v>
      </c>
    </row>
    <row r="1554" spans="2:9" s="42" customFormat="1" x14ac:dyDescent="0.2">
      <c r="B1554" s="19" t="s">
        <v>723</v>
      </c>
      <c r="C1554" s="42" t="s">
        <v>260</v>
      </c>
      <c r="D1554" s="63" t="s">
        <v>95</v>
      </c>
      <c r="E1554" s="123"/>
      <c r="F1554" s="8" t="e">
        <f>#REF!</f>
        <v>#REF!</v>
      </c>
      <c r="G1554" s="24"/>
      <c r="I1554" s="44" t="s">
        <v>10</v>
      </c>
    </row>
    <row r="1555" spans="2:9" s="42" customFormat="1" x14ac:dyDescent="0.2">
      <c r="B1555" s="19" t="s">
        <v>723</v>
      </c>
      <c r="C1555" s="42" t="s">
        <v>260</v>
      </c>
      <c r="D1555" s="63" t="s">
        <v>95</v>
      </c>
      <c r="E1555" s="123"/>
      <c r="F1555" s="8" t="e">
        <f>#REF!</f>
        <v>#REF!</v>
      </c>
      <c r="G1555" s="24"/>
      <c r="I1555" s="44" t="s">
        <v>10</v>
      </c>
    </row>
    <row r="1556" spans="2:9" s="42" customFormat="1" x14ac:dyDescent="0.2">
      <c r="B1556" s="19" t="s">
        <v>723</v>
      </c>
      <c r="C1556" s="42" t="s">
        <v>260</v>
      </c>
      <c r="D1556" s="63" t="s">
        <v>95</v>
      </c>
      <c r="E1556" s="123"/>
      <c r="F1556" s="8" t="e">
        <f>#REF!</f>
        <v>#REF!</v>
      </c>
      <c r="G1556" s="24"/>
      <c r="I1556" s="44" t="s">
        <v>10</v>
      </c>
    </row>
    <row r="1557" spans="2:9" s="42" customFormat="1" x14ac:dyDescent="0.2">
      <c r="B1557" s="19" t="s">
        <v>723</v>
      </c>
      <c r="C1557" s="42" t="s">
        <v>260</v>
      </c>
      <c r="D1557" s="63" t="s">
        <v>95</v>
      </c>
      <c r="E1557" s="123"/>
      <c r="F1557" s="8" t="e">
        <f>#REF!</f>
        <v>#REF!</v>
      </c>
      <c r="G1557" s="24"/>
      <c r="I1557" s="44" t="s">
        <v>10</v>
      </c>
    </row>
    <row r="1558" spans="2:9" s="42" customFormat="1" x14ac:dyDescent="0.2">
      <c r="B1558" s="19" t="s">
        <v>723</v>
      </c>
      <c r="C1558" s="42" t="s">
        <v>260</v>
      </c>
      <c r="D1558" s="63" t="s">
        <v>95</v>
      </c>
      <c r="E1558" s="123"/>
      <c r="F1558" s="8" t="e">
        <f>#REF!</f>
        <v>#REF!</v>
      </c>
      <c r="G1558" s="24"/>
      <c r="I1558" s="44" t="s">
        <v>10</v>
      </c>
    </row>
    <row r="1559" spans="2:9" s="42" customFormat="1" x14ac:dyDescent="0.2">
      <c r="B1559" s="19" t="s">
        <v>723</v>
      </c>
      <c r="C1559" s="42" t="s">
        <v>260</v>
      </c>
      <c r="D1559" s="63" t="s">
        <v>95</v>
      </c>
      <c r="E1559" s="123"/>
      <c r="F1559" s="8" t="e">
        <f>#REF!</f>
        <v>#REF!</v>
      </c>
      <c r="G1559" s="24"/>
      <c r="I1559" s="44" t="s">
        <v>10</v>
      </c>
    </row>
    <row r="1560" spans="2:9" s="42" customFormat="1" x14ac:dyDescent="0.2">
      <c r="B1560" s="19" t="s">
        <v>723</v>
      </c>
      <c r="C1560" s="42" t="s">
        <v>260</v>
      </c>
      <c r="D1560" s="63" t="s">
        <v>95</v>
      </c>
      <c r="E1560" s="123"/>
      <c r="F1560" s="8" t="e">
        <f>#REF!</f>
        <v>#REF!</v>
      </c>
      <c r="G1560" s="24"/>
      <c r="I1560" s="44" t="s">
        <v>10</v>
      </c>
    </row>
    <row r="1561" spans="2:9" s="42" customFormat="1" x14ac:dyDescent="0.2">
      <c r="B1561" s="19" t="s">
        <v>723</v>
      </c>
      <c r="C1561" s="42" t="s">
        <v>260</v>
      </c>
      <c r="D1561" s="63" t="s">
        <v>95</v>
      </c>
      <c r="E1561" s="123"/>
      <c r="F1561" s="8" t="e">
        <f>#REF!</f>
        <v>#REF!</v>
      </c>
      <c r="G1561" s="24"/>
      <c r="I1561" s="44" t="s">
        <v>10</v>
      </c>
    </row>
    <row r="1562" spans="2:9" s="42" customFormat="1" x14ac:dyDescent="0.2">
      <c r="B1562" s="19" t="s">
        <v>723</v>
      </c>
      <c r="C1562" s="42" t="s">
        <v>260</v>
      </c>
      <c r="D1562" s="63" t="s">
        <v>95</v>
      </c>
      <c r="E1562" s="123"/>
      <c r="F1562" s="8" t="e">
        <f>#REF!</f>
        <v>#REF!</v>
      </c>
      <c r="G1562" s="24"/>
      <c r="I1562" s="44" t="s">
        <v>10</v>
      </c>
    </row>
    <row r="1563" spans="2:9" s="42" customFormat="1" x14ac:dyDescent="0.2">
      <c r="B1563" s="19" t="s">
        <v>723</v>
      </c>
      <c r="C1563" s="42" t="s">
        <v>260</v>
      </c>
      <c r="D1563" s="63" t="s">
        <v>95</v>
      </c>
      <c r="E1563" s="123"/>
      <c r="F1563" s="8" t="e">
        <f>#REF!</f>
        <v>#REF!</v>
      </c>
      <c r="G1563" s="24"/>
      <c r="I1563" s="44" t="s">
        <v>10</v>
      </c>
    </row>
    <row r="1564" spans="2:9" s="42" customFormat="1" x14ac:dyDescent="0.2">
      <c r="B1564" s="19" t="s">
        <v>723</v>
      </c>
      <c r="C1564" s="42" t="s">
        <v>260</v>
      </c>
      <c r="D1564" s="63" t="s">
        <v>95</v>
      </c>
      <c r="E1564" s="123"/>
      <c r="F1564" s="8" t="e">
        <f>#REF!</f>
        <v>#REF!</v>
      </c>
      <c r="G1564" s="24"/>
      <c r="I1564" s="44" t="s">
        <v>10</v>
      </c>
    </row>
    <row r="1565" spans="2:9" s="42" customFormat="1" x14ac:dyDescent="0.2">
      <c r="B1565" s="19" t="s">
        <v>723</v>
      </c>
      <c r="C1565" s="42" t="s">
        <v>260</v>
      </c>
      <c r="D1565" s="63" t="s">
        <v>95</v>
      </c>
      <c r="E1565" s="123"/>
      <c r="F1565" s="8" t="e">
        <f>#REF!</f>
        <v>#REF!</v>
      </c>
      <c r="G1565" s="24"/>
      <c r="I1565" s="44" t="s">
        <v>10</v>
      </c>
    </row>
    <row r="1566" spans="2:9" s="42" customFormat="1" x14ac:dyDescent="0.2">
      <c r="B1566" s="19" t="s">
        <v>723</v>
      </c>
      <c r="C1566" s="42" t="s">
        <v>260</v>
      </c>
      <c r="D1566" s="63" t="s">
        <v>95</v>
      </c>
      <c r="E1566" s="123"/>
      <c r="F1566" s="8" t="e">
        <f>#REF!</f>
        <v>#REF!</v>
      </c>
      <c r="G1566" s="24"/>
      <c r="I1566" s="44" t="s">
        <v>10</v>
      </c>
    </row>
    <row r="1567" spans="2:9" s="42" customFormat="1" x14ac:dyDescent="0.2">
      <c r="B1567" s="19" t="s">
        <v>723</v>
      </c>
      <c r="C1567" s="42" t="s">
        <v>260</v>
      </c>
      <c r="D1567" s="63" t="s">
        <v>266</v>
      </c>
      <c r="E1567" s="123"/>
      <c r="F1567" s="9" t="s">
        <v>245</v>
      </c>
      <c r="G1567" s="24"/>
      <c r="I1567" s="44" t="s">
        <v>10</v>
      </c>
    </row>
    <row r="1568" spans="2:9" s="42" customFormat="1" x14ac:dyDescent="0.2">
      <c r="B1568" s="19" t="s">
        <v>723</v>
      </c>
      <c r="C1568" s="42" t="s">
        <v>260</v>
      </c>
      <c r="D1568" s="63" t="s">
        <v>266</v>
      </c>
      <c r="E1568" s="123"/>
      <c r="F1568" s="9" t="s">
        <v>246</v>
      </c>
      <c r="G1568" s="24"/>
      <c r="I1568" s="44" t="s">
        <v>10</v>
      </c>
    </row>
    <row r="1569" spans="2:9" s="42" customFormat="1" x14ac:dyDescent="0.2">
      <c r="B1569" s="19" t="s">
        <v>723</v>
      </c>
      <c r="C1569" s="42" t="s">
        <v>260</v>
      </c>
      <c r="D1569" s="63" t="s">
        <v>266</v>
      </c>
      <c r="E1569" s="123"/>
      <c r="F1569" s="9" t="s">
        <v>244</v>
      </c>
      <c r="G1569" s="24"/>
      <c r="I1569" s="44" t="s">
        <v>10</v>
      </c>
    </row>
    <row r="1570" spans="2:9" s="42" customFormat="1" x14ac:dyDescent="0.2">
      <c r="B1570" s="19" t="s">
        <v>723</v>
      </c>
      <c r="C1570" s="42" t="s">
        <v>260</v>
      </c>
      <c r="D1570" s="63" t="s">
        <v>266</v>
      </c>
      <c r="E1570" s="123"/>
      <c r="F1570" s="9" t="s">
        <v>208</v>
      </c>
      <c r="G1570" s="24"/>
      <c r="I1570" s="44" t="s">
        <v>10</v>
      </c>
    </row>
    <row r="1571" spans="2:9" s="42" customFormat="1" x14ac:dyDescent="0.2">
      <c r="B1571" s="19" t="s">
        <v>723</v>
      </c>
      <c r="C1571" s="42" t="s">
        <v>260</v>
      </c>
      <c r="D1571" s="63" t="s">
        <v>266</v>
      </c>
      <c r="E1571" s="123"/>
      <c r="F1571" s="9" t="s">
        <v>211</v>
      </c>
      <c r="G1571" s="24"/>
      <c r="I1571" s="44" t="s">
        <v>10</v>
      </c>
    </row>
    <row r="1572" spans="2:9" s="42" customFormat="1" x14ac:dyDescent="0.2">
      <c r="B1572" s="19" t="s">
        <v>723</v>
      </c>
      <c r="C1572" s="42" t="s">
        <v>260</v>
      </c>
      <c r="D1572" s="63" t="s">
        <v>266</v>
      </c>
      <c r="E1572" s="123"/>
      <c r="F1572" s="9" t="s">
        <v>209</v>
      </c>
      <c r="G1572" s="24"/>
      <c r="I1572" s="44" t="s">
        <v>10</v>
      </c>
    </row>
    <row r="1573" spans="2:9" s="42" customFormat="1" x14ac:dyDescent="0.2">
      <c r="B1573" s="19" t="s">
        <v>723</v>
      </c>
      <c r="C1573" s="42" t="s">
        <v>260</v>
      </c>
      <c r="D1573" s="63" t="s">
        <v>266</v>
      </c>
      <c r="E1573" s="123"/>
      <c r="F1573" s="9" t="s">
        <v>205</v>
      </c>
      <c r="G1573" s="24"/>
      <c r="I1573" s="44" t="s">
        <v>10</v>
      </c>
    </row>
    <row r="1574" spans="2:9" s="42" customFormat="1" x14ac:dyDescent="0.2">
      <c r="B1574" s="19" t="s">
        <v>723</v>
      </c>
      <c r="C1574" s="42" t="s">
        <v>260</v>
      </c>
      <c r="D1574" s="63" t="s">
        <v>266</v>
      </c>
      <c r="E1574" s="123"/>
      <c r="F1574" s="10" t="s">
        <v>250</v>
      </c>
      <c r="G1574" s="24"/>
      <c r="I1574" s="44" t="s">
        <v>10</v>
      </c>
    </row>
    <row r="1575" spans="2:9" s="42" customFormat="1" x14ac:dyDescent="0.2">
      <c r="B1575" s="19" t="s">
        <v>723</v>
      </c>
      <c r="C1575" s="42" t="s">
        <v>260</v>
      </c>
      <c r="D1575" s="63" t="s">
        <v>266</v>
      </c>
      <c r="E1575" s="123"/>
      <c r="F1575" s="9" t="s">
        <v>247</v>
      </c>
      <c r="G1575" s="24"/>
      <c r="I1575" s="44" t="s">
        <v>10</v>
      </c>
    </row>
    <row r="1576" spans="2:9" s="42" customFormat="1" x14ac:dyDescent="0.2">
      <c r="B1576" s="19" t="s">
        <v>723</v>
      </c>
      <c r="C1576" s="42" t="s">
        <v>260</v>
      </c>
      <c r="D1576" s="63" t="s">
        <v>266</v>
      </c>
      <c r="E1576" s="123"/>
      <c r="F1576" s="9" t="s">
        <v>249</v>
      </c>
      <c r="G1576" s="24"/>
      <c r="I1576" s="44" t="s">
        <v>10</v>
      </c>
    </row>
    <row r="1577" spans="2:9" s="42" customFormat="1" x14ac:dyDescent="0.2">
      <c r="B1577" s="19" t="s">
        <v>723</v>
      </c>
      <c r="C1577" s="42" t="s">
        <v>260</v>
      </c>
      <c r="D1577" s="63" t="s">
        <v>266</v>
      </c>
      <c r="E1577" s="123"/>
      <c r="F1577" s="9" t="s">
        <v>210</v>
      </c>
      <c r="G1577" s="24"/>
      <c r="I1577" s="44" t="s">
        <v>10</v>
      </c>
    </row>
    <row r="1578" spans="2:9" s="42" customFormat="1" x14ac:dyDescent="0.2">
      <c r="B1578" s="19" t="s">
        <v>723</v>
      </c>
      <c r="C1578" s="42" t="s">
        <v>260</v>
      </c>
      <c r="D1578" s="63" t="s">
        <v>266</v>
      </c>
      <c r="E1578" s="123"/>
      <c r="F1578" s="9" t="s">
        <v>204</v>
      </c>
      <c r="G1578" s="24"/>
      <c r="I1578" s="44" t="s">
        <v>10</v>
      </c>
    </row>
    <row r="1579" spans="2:9" s="42" customFormat="1" x14ac:dyDescent="0.2">
      <c r="B1579" s="19" t="s">
        <v>723</v>
      </c>
      <c r="C1579" s="42" t="s">
        <v>260</v>
      </c>
      <c r="D1579" s="63" t="s">
        <v>266</v>
      </c>
      <c r="E1579" s="123"/>
      <c r="F1579" s="9" t="s">
        <v>215</v>
      </c>
      <c r="G1579" s="24"/>
      <c r="I1579" s="44" t="s">
        <v>10</v>
      </c>
    </row>
    <row r="1580" spans="2:9" s="42" customFormat="1" x14ac:dyDescent="0.2">
      <c r="B1580" s="19" t="s">
        <v>723</v>
      </c>
      <c r="C1580" s="42" t="s">
        <v>260</v>
      </c>
      <c r="D1580" s="63" t="s">
        <v>266</v>
      </c>
      <c r="E1580" s="123"/>
      <c r="F1580" s="9" t="s">
        <v>206</v>
      </c>
      <c r="G1580" s="24"/>
      <c r="I1580" s="44" t="s">
        <v>10</v>
      </c>
    </row>
    <row r="1581" spans="2:9" s="42" customFormat="1" x14ac:dyDescent="0.2">
      <c r="B1581" s="19" t="s">
        <v>723</v>
      </c>
      <c r="C1581" s="42" t="s">
        <v>260</v>
      </c>
      <c r="D1581" s="63" t="s">
        <v>266</v>
      </c>
      <c r="E1581" s="123"/>
      <c r="F1581" s="9" t="s">
        <v>212</v>
      </c>
      <c r="G1581" s="24"/>
      <c r="I1581" s="44" t="s">
        <v>10</v>
      </c>
    </row>
    <row r="1582" spans="2:9" s="42" customFormat="1" x14ac:dyDescent="0.2">
      <c r="B1582" s="19" t="s">
        <v>723</v>
      </c>
      <c r="C1582" s="42" t="s">
        <v>260</v>
      </c>
      <c r="D1582" s="63" t="s">
        <v>266</v>
      </c>
      <c r="E1582" s="123"/>
      <c r="F1582" s="9" t="s">
        <v>248</v>
      </c>
      <c r="G1582" s="24"/>
      <c r="I1582" s="44" t="s">
        <v>10</v>
      </c>
    </row>
    <row r="1583" spans="2:9" s="42" customFormat="1" x14ac:dyDescent="0.2">
      <c r="B1583" s="19" t="s">
        <v>723</v>
      </c>
      <c r="C1583" s="42" t="s">
        <v>260</v>
      </c>
      <c r="D1583" s="63" t="s">
        <v>266</v>
      </c>
      <c r="E1583" s="123"/>
      <c r="F1583" s="9" t="s">
        <v>207</v>
      </c>
      <c r="G1583" s="24"/>
      <c r="I1583" s="44" t="s">
        <v>10</v>
      </c>
    </row>
    <row r="1584" spans="2:9" s="42" customFormat="1" x14ac:dyDescent="0.2">
      <c r="B1584" s="19" t="s">
        <v>723</v>
      </c>
      <c r="C1584" s="42" t="s">
        <v>260</v>
      </c>
      <c r="D1584" s="63" t="s">
        <v>266</v>
      </c>
      <c r="E1584" s="123"/>
      <c r="F1584" s="9" t="s">
        <v>213</v>
      </c>
      <c r="G1584" s="24"/>
      <c r="I1584" s="44" t="s">
        <v>10</v>
      </c>
    </row>
    <row r="1585" spans="2:9" s="42" customFormat="1" x14ac:dyDescent="0.2">
      <c r="B1585" s="19" t="s">
        <v>723</v>
      </c>
      <c r="C1585" s="42" t="s">
        <v>260</v>
      </c>
      <c r="D1585" s="63" t="s">
        <v>266</v>
      </c>
      <c r="E1585" s="123"/>
      <c r="F1585" s="9" t="s">
        <v>255</v>
      </c>
      <c r="G1585" s="24"/>
      <c r="I1585" s="44" t="s">
        <v>10</v>
      </c>
    </row>
    <row r="1586" spans="2:9" s="42" customFormat="1" x14ac:dyDescent="0.2">
      <c r="B1586" s="19" t="s">
        <v>723</v>
      </c>
      <c r="C1586" s="42" t="s">
        <v>260</v>
      </c>
      <c r="D1586" s="63" t="s">
        <v>266</v>
      </c>
      <c r="E1586" s="123"/>
      <c r="F1586" s="9" t="s">
        <v>257</v>
      </c>
      <c r="G1586" s="24"/>
      <c r="I1586" s="44" t="s">
        <v>10</v>
      </c>
    </row>
    <row r="1587" spans="2:9" s="42" customFormat="1" x14ac:dyDescent="0.2">
      <c r="B1587" s="19" t="s">
        <v>723</v>
      </c>
      <c r="C1587" s="42" t="s">
        <v>260</v>
      </c>
      <c r="D1587" s="63" t="s">
        <v>266</v>
      </c>
      <c r="E1587" s="123"/>
      <c r="F1587" s="9" t="s">
        <v>256</v>
      </c>
      <c r="G1587" s="24"/>
      <c r="I1587" s="44" t="s">
        <v>10</v>
      </c>
    </row>
    <row r="1588" spans="2:9" s="42" customFormat="1" x14ac:dyDescent="0.2">
      <c r="B1588" s="19" t="s">
        <v>723</v>
      </c>
      <c r="C1588" s="42" t="s">
        <v>260</v>
      </c>
      <c r="D1588" s="63" t="s">
        <v>266</v>
      </c>
      <c r="E1588" s="123"/>
      <c r="F1588" s="9" t="s">
        <v>243</v>
      </c>
      <c r="G1588" s="24"/>
      <c r="I1588" s="44" t="s">
        <v>10</v>
      </c>
    </row>
    <row r="1589" spans="2:9" s="42" customFormat="1" x14ac:dyDescent="0.2">
      <c r="B1589" s="19" t="s">
        <v>723</v>
      </c>
      <c r="C1589" s="42" t="s">
        <v>260</v>
      </c>
      <c r="D1589" s="63" t="s">
        <v>266</v>
      </c>
      <c r="E1589" s="123"/>
      <c r="F1589" s="8" t="e">
        <f>#REF!</f>
        <v>#REF!</v>
      </c>
      <c r="G1589" s="24"/>
      <c r="I1589" s="44" t="s">
        <v>10</v>
      </c>
    </row>
    <row r="1590" spans="2:9" s="42" customFormat="1" x14ac:dyDescent="0.2">
      <c r="B1590" s="19" t="s">
        <v>723</v>
      </c>
      <c r="C1590" s="42" t="s">
        <v>260</v>
      </c>
      <c r="D1590" s="63" t="s">
        <v>266</v>
      </c>
      <c r="E1590" s="123"/>
      <c r="F1590" s="8" t="e">
        <f>#REF!</f>
        <v>#REF!</v>
      </c>
      <c r="G1590" s="24"/>
      <c r="I1590" s="44" t="s">
        <v>10</v>
      </c>
    </row>
    <row r="1591" spans="2:9" s="42" customFormat="1" x14ac:dyDescent="0.2">
      <c r="B1591" s="19" t="s">
        <v>723</v>
      </c>
      <c r="C1591" s="42" t="s">
        <v>260</v>
      </c>
      <c r="D1591" s="63" t="s">
        <v>266</v>
      </c>
      <c r="E1591" s="123"/>
      <c r="F1591" s="8" t="e">
        <f>#REF!</f>
        <v>#REF!</v>
      </c>
      <c r="G1591" s="24"/>
      <c r="I1591" s="44" t="s">
        <v>10</v>
      </c>
    </row>
    <row r="1592" spans="2:9" s="42" customFormat="1" x14ac:dyDescent="0.2">
      <c r="B1592" s="19" t="s">
        <v>723</v>
      </c>
      <c r="C1592" s="42" t="s">
        <v>260</v>
      </c>
      <c r="D1592" s="63" t="s">
        <v>266</v>
      </c>
      <c r="E1592" s="123"/>
      <c r="F1592" s="8" t="e">
        <f>#REF!</f>
        <v>#REF!</v>
      </c>
      <c r="G1592" s="24"/>
      <c r="I1592" s="44" t="s">
        <v>10</v>
      </c>
    </row>
    <row r="1593" spans="2:9" s="42" customFormat="1" x14ac:dyDescent="0.2">
      <c r="B1593" s="19" t="s">
        <v>723</v>
      </c>
      <c r="C1593" s="42" t="s">
        <v>260</v>
      </c>
      <c r="D1593" s="63" t="s">
        <v>266</v>
      </c>
      <c r="E1593" s="123"/>
      <c r="F1593" s="8" t="e">
        <f>#REF!</f>
        <v>#REF!</v>
      </c>
      <c r="G1593" s="24"/>
      <c r="I1593" s="44" t="s">
        <v>10</v>
      </c>
    </row>
    <row r="1594" spans="2:9" s="42" customFormat="1" x14ac:dyDescent="0.2">
      <c r="B1594" s="19" t="s">
        <v>723</v>
      </c>
      <c r="C1594" s="42" t="s">
        <v>260</v>
      </c>
      <c r="D1594" s="63" t="s">
        <v>266</v>
      </c>
      <c r="E1594" s="123"/>
      <c r="F1594" s="8" t="e">
        <f>#REF!</f>
        <v>#REF!</v>
      </c>
      <c r="G1594" s="24"/>
      <c r="I1594" s="44" t="s">
        <v>10</v>
      </c>
    </row>
    <row r="1595" spans="2:9" s="42" customFormat="1" x14ac:dyDescent="0.2">
      <c r="B1595" s="19" t="s">
        <v>723</v>
      </c>
      <c r="C1595" s="42" t="s">
        <v>260</v>
      </c>
      <c r="D1595" s="63" t="s">
        <v>266</v>
      </c>
      <c r="E1595" s="123"/>
      <c r="F1595" s="8" t="e">
        <f>#REF!</f>
        <v>#REF!</v>
      </c>
      <c r="G1595" s="24"/>
      <c r="I1595" s="44" t="s">
        <v>10</v>
      </c>
    </row>
    <row r="1596" spans="2:9" s="42" customFormat="1" x14ac:dyDescent="0.2">
      <c r="B1596" s="19" t="s">
        <v>723</v>
      </c>
      <c r="C1596" s="42" t="s">
        <v>260</v>
      </c>
      <c r="D1596" s="63" t="s">
        <v>266</v>
      </c>
      <c r="E1596" s="123"/>
      <c r="F1596" s="8" t="e">
        <f>#REF!</f>
        <v>#REF!</v>
      </c>
      <c r="G1596" s="24"/>
      <c r="I1596" s="44" t="s">
        <v>10</v>
      </c>
    </row>
    <row r="1597" spans="2:9" s="42" customFormat="1" x14ac:dyDescent="0.2">
      <c r="B1597" s="19" t="s">
        <v>723</v>
      </c>
      <c r="C1597" s="42" t="s">
        <v>260</v>
      </c>
      <c r="D1597" s="63" t="s">
        <v>266</v>
      </c>
      <c r="E1597" s="123"/>
      <c r="F1597" s="8" t="e">
        <f>#REF!</f>
        <v>#REF!</v>
      </c>
      <c r="G1597" s="24"/>
      <c r="I1597" s="44" t="s">
        <v>10</v>
      </c>
    </row>
    <row r="1598" spans="2:9" s="42" customFormat="1" x14ac:dyDescent="0.2">
      <c r="B1598" s="19" t="s">
        <v>723</v>
      </c>
      <c r="C1598" s="42" t="s">
        <v>260</v>
      </c>
      <c r="D1598" s="63" t="s">
        <v>266</v>
      </c>
      <c r="E1598" s="123"/>
      <c r="F1598" s="8" t="e">
        <f>#REF!</f>
        <v>#REF!</v>
      </c>
      <c r="G1598" s="24"/>
      <c r="I1598" s="44" t="s">
        <v>10</v>
      </c>
    </row>
    <row r="1599" spans="2:9" s="42" customFormat="1" x14ac:dyDescent="0.2">
      <c r="B1599" s="19" t="s">
        <v>723</v>
      </c>
      <c r="C1599" s="42" t="s">
        <v>260</v>
      </c>
      <c r="D1599" s="63" t="s">
        <v>266</v>
      </c>
      <c r="E1599" s="123"/>
      <c r="F1599" s="8" t="e">
        <f>#REF!</f>
        <v>#REF!</v>
      </c>
      <c r="G1599" s="24"/>
      <c r="I1599" s="44" t="s">
        <v>10</v>
      </c>
    </row>
    <row r="1600" spans="2:9" s="42" customFormat="1" x14ac:dyDescent="0.2">
      <c r="B1600" s="19" t="s">
        <v>723</v>
      </c>
      <c r="C1600" s="42" t="s">
        <v>260</v>
      </c>
      <c r="D1600" s="63" t="s">
        <v>266</v>
      </c>
      <c r="E1600" s="123"/>
      <c r="F1600" s="8" t="e">
        <f>#REF!</f>
        <v>#REF!</v>
      </c>
      <c r="G1600" s="24"/>
      <c r="I1600" s="44" t="s">
        <v>10</v>
      </c>
    </row>
    <row r="1601" spans="2:9" s="42" customFormat="1" x14ac:dyDescent="0.2">
      <c r="B1601" s="19" t="s">
        <v>723</v>
      </c>
      <c r="C1601" s="42" t="s">
        <v>260</v>
      </c>
      <c r="D1601" s="63" t="s">
        <v>266</v>
      </c>
      <c r="E1601" s="123"/>
      <c r="F1601" s="8" t="e">
        <f>#REF!</f>
        <v>#REF!</v>
      </c>
      <c r="G1601" s="24"/>
      <c r="I1601" s="44" t="s">
        <v>10</v>
      </c>
    </row>
    <row r="1602" spans="2:9" s="42" customFormat="1" x14ac:dyDescent="0.2">
      <c r="B1602" s="19" t="s">
        <v>723</v>
      </c>
      <c r="C1602" s="42" t="s">
        <v>260</v>
      </c>
      <c r="D1602" s="63" t="s">
        <v>266</v>
      </c>
      <c r="E1602" s="123"/>
      <c r="F1602" s="8" t="e">
        <f>#REF!</f>
        <v>#REF!</v>
      </c>
      <c r="G1602" s="24"/>
      <c r="I1602" s="44" t="s">
        <v>10</v>
      </c>
    </row>
    <row r="1603" spans="2:9" s="42" customFormat="1" x14ac:dyDescent="0.2">
      <c r="B1603" s="19" t="s">
        <v>723</v>
      </c>
      <c r="C1603" s="42" t="s">
        <v>260</v>
      </c>
      <c r="D1603" s="63" t="s">
        <v>724</v>
      </c>
      <c r="E1603" s="123"/>
      <c r="F1603" s="9" t="s">
        <v>245</v>
      </c>
      <c r="G1603" s="24"/>
      <c r="I1603" s="44" t="s">
        <v>10</v>
      </c>
    </row>
    <row r="1604" spans="2:9" s="42" customFormat="1" x14ac:dyDescent="0.2">
      <c r="B1604" s="19" t="s">
        <v>723</v>
      </c>
      <c r="C1604" s="42" t="s">
        <v>260</v>
      </c>
      <c r="D1604" s="63" t="s">
        <v>724</v>
      </c>
      <c r="E1604" s="123"/>
      <c r="F1604" s="9" t="s">
        <v>246</v>
      </c>
      <c r="G1604" s="24"/>
      <c r="I1604" s="44" t="s">
        <v>10</v>
      </c>
    </row>
    <row r="1605" spans="2:9" s="42" customFormat="1" x14ac:dyDescent="0.2">
      <c r="B1605" s="19" t="s">
        <v>723</v>
      </c>
      <c r="C1605" s="42" t="s">
        <v>260</v>
      </c>
      <c r="D1605" s="63" t="s">
        <v>724</v>
      </c>
      <c r="E1605" s="123"/>
      <c r="F1605" s="9" t="s">
        <v>244</v>
      </c>
      <c r="G1605" s="24"/>
      <c r="I1605" s="44" t="s">
        <v>10</v>
      </c>
    </row>
    <row r="1606" spans="2:9" s="42" customFormat="1" x14ac:dyDescent="0.2">
      <c r="B1606" s="19" t="s">
        <v>723</v>
      </c>
      <c r="C1606" s="42" t="s">
        <v>260</v>
      </c>
      <c r="D1606" s="63" t="s">
        <v>724</v>
      </c>
      <c r="E1606" s="123"/>
      <c r="F1606" s="9" t="s">
        <v>208</v>
      </c>
      <c r="G1606" s="24"/>
      <c r="I1606" s="44" t="s">
        <v>10</v>
      </c>
    </row>
    <row r="1607" spans="2:9" s="42" customFormat="1" x14ac:dyDescent="0.2">
      <c r="B1607" s="19" t="s">
        <v>723</v>
      </c>
      <c r="C1607" s="42" t="s">
        <v>260</v>
      </c>
      <c r="D1607" s="63" t="s">
        <v>724</v>
      </c>
      <c r="E1607" s="123"/>
      <c r="F1607" s="9" t="s">
        <v>211</v>
      </c>
      <c r="G1607" s="24"/>
      <c r="I1607" s="44" t="s">
        <v>10</v>
      </c>
    </row>
    <row r="1608" spans="2:9" s="42" customFormat="1" x14ac:dyDescent="0.2">
      <c r="B1608" s="19" t="s">
        <v>723</v>
      </c>
      <c r="C1608" s="42" t="s">
        <v>260</v>
      </c>
      <c r="D1608" s="63" t="s">
        <v>724</v>
      </c>
      <c r="E1608" s="123"/>
      <c r="F1608" s="9" t="s">
        <v>209</v>
      </c>
      <c r="G1608" s="24"/>
      <c r="I1608" s="44" t="s">
        <v>10</v>
      </c>
    </row>
    <row r="1609" spans="2:9" s="42" customFormat="1" x14ac:dyDescent="0.2">
      <c r="B1609" s="19" t="s">
        <v>723</v>
      </c>
      <c r="C1609" s="42" t="s">
        <v>260</v>
      </c>
      <c r="D1609" s="63" t="s">
        <v>724</v>
      </c>
      <c r="E1609" s="123"/>
      <c r="F1609" s="9" t="s">
        <v>205</v>
      </c>
      <c r="G1609" s="24"/>
      <c r="I1609" s="44" t="s">
        <v>10</v>
      </c>
    </row>
    <row r="1610" spans="2:9" s="42" customFormat="1" x14ac:dyDescent="0.2">
      <c r="B1610" s="19" t="s">
        <v>723</v>
      </c>
      <c r="C1610" s="42" t="s">
        <v>260</v>
      </c>
      <c r="D1610" s="63" t="s">
        <v>724</v>
      </c>
      <c r="E1610" s="123"/>
      <c r="F1610" s="10" t="s">
        <v>250</v>
      </c>
      <c r="G1610" s="24"/>
      <c r="I1610" s="44" t="s">
        <v>10</v>
      </c>
    </row>
    <row r="1611" spans="2:9" s="42" customFormat="1" x14ac:dyDescent="0.2">
      <c r="B1611" s="19" t="s">
        <v>723</v>
      </c>
      <c r="C1611" s="42" t="s">
        <v>260</v>
      </c>
      <c r="D1611" s="63" t="s">
        <v>724</v>
      </c>
      <c r="E1611" s="123"/>
      <c r="F1611" s="9" t="s">
        <v>247</v>
      </c>
      <c r="G1611" s="24"/>
      <c r="I1611" s="44" t="s">
        <v>10</v>
      </c>
    </row>
    <row r="1612" spans="2:9" s="42" customFormat="1" x14ac:dyDescent="0.2">
      <c r="B1612" s="19" t="s">
        <v>723</v>
      </c>
      <c r="C1612" s="42" t="s">
        <v>260</v>
      </c>
      <c r="D1612" s="63" t="s">
        <v>724</v>
      </c>
      <c r="E1612" s="123"/>
      <c r="F1612" s="9" t="s">
        <v>249</v>
      </c>
      <c r="G1612" s="24"/>
      <c r="I1612" s="44" t="s">
        <v>10</v>
      </c>
    </row>
    <row r="1613" spans="2:9" s="42" customFormat="1" x14ac:dyDescent="0.2">
      <c r="B1613" s="19" t="s">
        <v>723</v>
      </c>
      <c r="C1613" s="42" t="s">
        <v>260</v>
      </c>
      <c r="D1613" s="63" t="s">
        <v>724</v>
      </c>
      <c r="E1613" s="123"/>
      <c r="F1613" s="9" t="s">
        <v>210</v>
      </c>
      <c r="G1613" s="24"/>
      <c r="I1613" s="44" t="s">
        <v>10</v>
      </c>
    </row>
    <row r="1614" spans="2:9" s="42" customFormat="1" x14ac:dyDescent="0.2">
      <c r="B1614" s="19" t="s">
        <v>723</v>
      </c>
      <c r="C1614" s="42" t="s">
        <v>260</v>
      </c>
      <c r="D1614" s="63" t="s">
        <v>724</v>
      </c>
      <c r="E1614" s="123"/>
      <c r="F1614" s="9" t="s">
        <v>204</v>
      </c>
      <c r="G1614" s="24"/>
      <c r="I1614" s="44" t="s">
        <v>10</v>
      </c>
    </row>
    <row r="1615" spans="2:9" s="42" customFormat="1" x14ac:dyDescent="0.2">
      <c r="B1615" s="19" t="s">
        <v>723</v>
      </c>
      <c r="C1615" s="42" t="s">
        <v>260</v>
      </c>
      <c r="D1615" s="63" t="s">
        <v>724</v>
      </c>
      <c r="E1615" s="123"/>
      <c r="F1615" s="9" t="s">
        <v>215</v>
      </c>
      <c r="G1615" s="24"/>
      <c r="I1615" s="44" t="s">
        <v>10</v>
      </c>
    </row>
    <row r="1616" spans="2:9" s="42" customFormat="1" x14ac:dyDescent="0.2">
      <c r="B1616" s="19" t="s">
        <v>723</v>
      </c>
      <c r="C1616" s="42" t="s">
        <v>260</v>
      </c>
      <c r="D1616" s="63" t="s">
        <v>724</v>
      </c>
      <c r="E1616" s="123"/>
      <c r="F1616" s="9" t="s">
        <v>206</v>
      </c>
      <c r="G1616" s="24"/>
      <c r="I1616" s="44" t="s">
        <v>10</v>
      </c>
    </row>
    <row r="1617" spans="2:9" s="42" customFormat="1" x14ac:dyDescent="0.2">
      <c r="B1617" s="19" t="s">
        <v>723</v>
      </c>
      <c r="C1617" s="42" t="s">
        <v>260</v>
      </c>
      <c r="D1617" s="63" t="s">
        <v>724</v>
      </c>
      <c r="E1617" s="123"/>
      <c r="F1617" s="9" t="s">
        <v>212</v>
      </c>
      <c r="G1617" s="24"/>
      <c r="I1617" s="44" t="s">
        <v>10</v>
      </c>
    </row>
    <row r="1618" spans="2:9" s="42" customFormat="1" x14ac:dyDescent="0.2">
      <c r="B1618" s="19" t="s">
        <v>723</v>
      </c>
      <c r="C1618" s="42" t="s">
        <v>260</v>
      </c>
      <c r="D1618" s="63" t="s">
        <v>724</v>
      </c>
      <c r="E1618" s="123"/>
      <c r="F1618" s="9" t="s">
        <v>248</v>
      </c>
      <c r="G1618" s="24"/>
      <c r="I1618" s="44" t="s">
        <v>10</v>
      </c>
    </row>
    <row r="1619" spans="2:9" s="42" customFormat="1" x14ac:dyDescent="0.2">
      <c r="B1619" s="19" t="s">
        <v>723</v>
      </c>
      <c r="C1619" s="42" t="s">
        <v>260</v>
      </c>
      <c r="D1619" s="63" t="s">
        <v>724</v>
      </c>
      <c r="E1619" s="123"/>
      <c r="F1619" s="9" t="s">
        <v>207</v>
      </c>
      <c r="G1619" s="24"/>
      <c r="I1619" s="44" t="s">
        <v>10</v>
      </c>
    </row>
    <row r="1620" spans="2:9" s="42" customFormat="1" x14ac:dyDescent="0.2">
      <c r="B1620" s="19" t="s">
        <v>723</v>
      </c>
      <c r="C1620" s="42" t="s">
        <v>260</v>
      </c>
      <c r="D1620" s="63" t="s">
        <v>724</v>
      </c>
      <c r="E1620" s="123"/>
      <c r="F1620" s="9" t="s">
        <v>213</v>
      </c>
      <c r="G1620" s="24"/>
      <c r="I1620" s="44" t="s">
        <v>10</v>
      </c>
    </row>
    <row r="1621" spans="2:9" s="42" customFormat="1" x14ac:dyDescent="0.2">
      <c r="B1621" s="19" t="s">
        <v>723</v>
      </c>
      <c r="C1621" s="42" t="s">
        <v>260</v>
      </c>
      <c r="D1621" s="63" t="s">
        <v>724</v>
      </c>
      <c r="E1621" s="123"/>
      <c r="F1621" s="9" t="s">
        <v>255</v>
      </c>
      <c r="G1621" s="24"/>
      <c r="I1621" s="44" t="s">
        <v>10</v>
      </c>
    </row>
    <row r="1622" spans="2:9" s="42" customFormat="1" x14ac:dyDescent="0.2">
      <c r="B1622" s="19" t="s">
        <v>723</v>
      </c>
      <c r="C1622" s="42" t="s">
        <v>260</v>
      </c>
      <c r="D1622" s="63" t="s">
        <v>724</v>
      </c>
      <c r="E1622" s="123"/>
      <c r="F1622" s="9" t="s">
        <v>257</v>
      </c>
      <c r="G1622" s="24"/>
      <c r="I1622" s="44" t="s">
        <v>10</v>
      </c>
    </row>
    <row r="1623" spans="2:9" s="42" customFormat="1" x14ac:dyDescent="0.2">
      <c r="B1623" s="19" t="s">
        <v>723</v>
      </c>
      <c r="C1623" s="42" t="s">
        <v>260</v>
      </c>
      <c r="D1623" s="63" t="s">
        <v>724</v>
      </c>
      <c r="E1623" s="123"/>
      <c r="F1623" s="9" t="s">
        <v>256</v>
      </c>
      <c r="G1623" s="24"/>
      <c r="I1623" s="44" t="s">
        <v>10</v>
      </c>
    </row>
    <row r="1624" spans="2:9" s="42" customFormat="1" x14ac:dyDescent="0.2">
      <c r="B1624" s="19" t="s">
        <v>723</v>
      </c>
      <c r="C1624" s="42" t="s">
        <v>260</v>
      </c>
      <c r="D1624" s="63" t="s">
        <v>724</v>
      </c>
      <c r="E1624" s="123"/>
      <c r="F1624" s="9" t="s">
        <v>243</v>
      </c>
      <c r="G1624" s="24"/>
      <c r="I1624" s="44" t="s">
        <v>10</v>
      </c>
    </row>
    <row r="1625" spans="2:9" s="42" customFormat="1" x14ac:dyDescent="0.2">
      <c r="B1625" s="19" t="s">
        <v>723</v>
      </c>
      <c r="C1625" s="42" t="s">
        <v>260</v>
      </c>
      <c r="D1625" s="63" t="s">
        <v>724</v>
      </c>
      <c r="E1625" s="123"/>
      <c r="F1625" s="8" t="e">
        <f>#REF!</f>
        <v>#REF!</v>
      </c>
      <c r="G1625" s="24"/>
      <c r="I1625" s="44" t="s">
        <v>10</v>
      </c>
    </row>
    <row r="1626" spans="2:9" s="42" customFormat="1" x14ac:dyDescent="0.2">
      <c r="B1626" s="19" t="s">
        <v>723</v>
      </c>
      <c r="C1626" s="42" t="s">
        <v>260</v>
      </c>
      <c r="D1626" s="63" t="s">
        <v>724</v>
      </c>
      <c r="E1626" s="123"/>
      <c r="F1626" s="8" t="e">
        <f>#REF!</f>
        <v>#REF!</v>
      </c>
      <c r="G1626" s="24"/>
      <c r="I1626" s="44" t="s">
        <v>10</v>
      </c>
    </row>
    <row r="1627" spans="2:9" s="42" customFormat="1" x14ac:dyDescent="0.2">
      <c r="B1627" s="19" t="s">
        <v>723</v>
      </c>
      <c r="C1627" s="42" t="s">
        <v>260</v>
      </c>
      <c r="D1627" s="63" t="s">
        <v>724</v>
      </c>
      <c r="E1627" s="123"/>
      <c r="F1627" s="8" t="e">
        <f>#REF!</f>
        <v>#REF!</v>
      </c>
      <c r="G1627" s="24"/>
      <c r="I1627" s="44" t="s">
        <v>10</v>
      </c>
    </row>
    <row r="1628" spans="2:9" s="42" customFormat="1" x14ac:dyDescent="0.2">
      <c r="B1628" s="19" t="s">
        <v>723</v>
      </c>
      <c r="C1628" s="42" t="s">
        <v>260</v>
      </c>
      <c r="D1628" s="63" t="s">
        <v>724</v>
      </c>
      <c r="E1628" s="123"/>
      <c r="F1628" s="8" t="e">
        <f>#REF!</f>
        <v>#REF!</v>
      </c>
      <c r="G1628" s="24"/>
      <c r="I1628" s="44" t="s">
        <v>10</v>
      </c>
    </row>
    <row r="1629" spans="2:9" s="42" customFormat="1" x14ac:dyDescent="0.2">
      <c r="B1629" s="19" t="s">
        <v>723</v>
      </c>
      <c r="C1629" s="42" t="s">
        <v>260</v>
      </c>
      <c r="D1629" s="63" t="s">
        <v>724</v>
      </c>
      <c r="E1629" s="123"/>
      <c r="F1629" s="8" t="e">
        <f>#REF!</f>
        <v>#REF!</v>
      </c>
      <c r="G1629" s="24"/>
      <c r="I1629" s="44" t="s">
        <v>10</v>
      </c>
    </row>
    <row r="1630" spans="2:9" s="42" customFormat="1" x14ac:dyDescent="0.2">
      <c r="B1630" s="19" t="s">
        <v>723</v>
      </c>
      <c r="C1630" s="42" t="s">
        <v>260</v>
      </c>
      <c r="D1630" s="63" t="s">
        <v>724</v>
      </c>
      <c r="E1630" s="123"/>
      <c r="F1630" s="8" t="e">
        <f>#REF!</f>
        <v>#REF!</v>
      </c>
      <c r="G1630" s="24"/>
      <c r="I1630" s="44" t="s">
        <v>10</v>
      </c>
    </row>
    <row r="1631" spans="2:9" s="42" customFormat="1" x14ac:dyDescent="0.2">
      <c r="B1631" s="19" t="s">
        <v>723</v>
      </c>
      <c r="C1631" s="42" t="s">
        <v>260</v>
      </c>
      <c r="D1631" s="63" t="s">
        <v>724</v>
      </c>
      <c r="E1631" s="123"/>
      <c r="F1631" s="8" t="e">
        <f>#REF!</f>
        <v>#REF!</v>
      </c>
      <c r="G1631" s="24"/>
      <c r="I1631" s="44" t="s">
        <v>10</v>
      </c>
    </row>
    <row r="1632" spans="2:9" s="42" customFormat="1" x14ac:dyDescent="0.2">
      <c r="B1632" s="19" t="s">
        <v>723</v>
      </c>
      <c r="C1632" s="42" t="s">
        <v>260</v>
      </c>
      <c r="D1632" s="63" t="s">
        <v>724</v>
      </c>
      <c r="E1632" s="123"/>
      <c r="F1632" s="8" t="e">
        <f>#REF!</f>
        <v>#REF!</v>
      </c>
      <c r="G1632" s="24"/>
      <c r="I1632" s="44" t="s">
        <v>10</v>
      </c>
    </row>
    <row r="1633" spans="2:9" s="42" customFormat="1" x14ac:dyDescent="0.2">
      <c r="B1633" s="19" t="s">
        <v>723</v>
      </c>
      <c r="C1633" s="42" t="s">
        <v>260</v>
      </c>
      <c r="D1633" s="63" t="s">
        <v>724</v>
      </c>
      <c r="E1633" s="123"/>
      <c r="F1633" s="8" t="e">
        <f>#REF!</f>
        <v>#REF!</v>
      </c>
      <c r="G1633" s="24"/>
      <c r="I1633" s="44" t="s">
        <v>10</v>
      </c>
    </row>
    <row r="1634" spans="2:9" s="42" customFormat="1" x14ac:dyDescent="0.2">
      <c r="B1634" s="19" t="s">
        <v>723</v>
      </c>
      <c r="C1634" s="42" t="s">
        <v>260</v>
      </c>
      <c r="D1634" s="63" t="s">
        <v>724</v>
      </c>
      <c r="E1634" s="123"/>
      <c r="F1634" s="8" t="e">
        <f>#REF!</f>
        <v>#REF!</v>
      </c>
      <c r="G1634" s="24"/>
      <c r="I1634" s="44" t="s">
        <v>10</v>
      </c>
    </row>
    <row r="1635" spans="2:9" s="42" customFormat="1" x14ac:dyDescent="0.2">
      <c r="B1635" s="19" t="s">
        <v>723</v>
      </c>
      <c r="C1635" s="42" t="s">
        <v>260</v>
      </c>
      <c r="D1635" s="63" t="s">
        <v>724</v>
      </c>
      <c r="E1635" s="123"/>
      <c r="F1635" s="8" t="e">
        <f>#REF!</f>
        <v>#REF!</v>
      </c>
      <c r="G1635" s="24"/>
      <c r="I1635" s="44" t="s">
        <v>10</v>
      </c>
    </row>
    <row r="1636" spans="2:9" s="42" customFormat="1" x14ac:dyDescent="0.2">
      <c r="B1636" s="19" t="s">
        <v>723</v>
      </c>
      <c r="C1636" s="42" t="s">
        <v>260</v>
      </c>
      <c r="D1636" s="63" t="s">
        <v>724</v>
      </c>
      <c r="E1636" s="123"/>
      <c r="F1636" s="8" t="e">
        <f>#REF!</f>
        <v>#REF!</v>
      </c>
      <c r="G1636" s="24"/>
      <c r="I1636" s="44" t="s">
        <v>10</v>
      </c>
    </row>
    <row r="1637" spans="2:9" s="42" customFormat="1" x14ac:dyDescent="0.2">
      <c r="B1637" s="19" t="s">
        <v>723</v>
      </c>
      <c r="C1637" s="42" t="s">
        <v>260</v>
      </c>
      <c r="D1637" s="63" t="s">
        <v>724</v>
      </c>
      <c r="E1637" s="123"/>
      <c r="F1637" s="8" t="e">
        <f>#REF!</f>
        <v>#REF!</v>
      </c>
      <c r="G1637" s="24"/>
      <c r="I1637" s="44" t="s">
        <v>10</v>
      </c>
    </row>
    <row r="1638" spans="2:9" s="42" customFormat="1" x14ac:dyDescent="0.2">
      <c r="B1638" s="19" t="s">
        <v>723</v>
      </c>
      <c r="C1638" s="42" t="s">
        <v>260</v>
      </c>
      <c r="D1638" s="63" t="s">
        <v>724</v>
      </c>
      <c r="E1638" s="123"/>
      <c r="F1638" s="8" t="e">
        <f>#REF!</f>
        <v>#REF!</v>
      </c>
      <c r="G1638" s="24"/>
      <c r="I1638" s="44" t="s">
        <v>10</v>
      </c>
    </row>
    <row r="1639" spans="2:9" s="42" customFormat="1" x14ac:dyDescent="0.2">
      <c r="B1639" s="19">
        <v>10</v>
      </c>
      <c r="C1639" s="42" t="s">
        <v>655</v>
      </c>
      <c r="D1639" s="63"/>
      <c r="E1639" s="123"/>
      <c r="F1639" s="117" t="e">
        <f>#REF!</f>
        <v>#REF!</v>
      </c>
      <c r="G1639" s="24"/>
      <c r="I1639" s="44" t="s">
        <v>10</v>
      </c>
    </row>
    <row r="1640" spans="2:9" s="42" customFormat="1" x14ac:dyDescent="0.2">
      <c r="B1640" s="19">
        <v>10</v>
      </c>
      <c r="C1640" s="42" t="s">
        <v>655</v>
      </c>
      <c r="D1640" s="63"/>
      <c r="E1640" s="123"/>
      <c r="F1640" s="117" t="e">
        <f>#REF!</f>
        <v>#REF!</v>
      </c>
      <c r="G1640" s="24"/>
      <c r="I1640" s="44" t="s">
        <v>10</v>
      </c>
    </row>
    <row r="1641" spans="2:9" s="42" customFormat="1" x14ac:dyDescent="0.2">
      <c r="B1641" s="19">
        <v>10</v>
      </c>
      <c r="C1641" s="42" t="s">
        <v>655</v>
      </c>
      <c r="D1641" s="63"/>
      <c r="E1641" s="123"/>
      <c r="F1641" s="117" t="e">
        <f>#REF!</f>
        <v>#REF!</v>
      </c>
      <c r="G1641" s="24"/>
      <c r="I1641" s="44" t="s">
        <v>10</v>
      </c>
    </row>
    <row r="1642" spans="2:9" s="42" customFormat="1" x14ac:dyDescent="0.2">
      <c r="B1642" s="19">
        <v>10</v>
      </c>
      <c r="C1642" s="42" t="s">
        <v>655</v>
      </c>
      <c r="D1642" s="63"/>
      <c r="E1642" s="123"/>
      <c r="F1642" s="117" t="e">
        <f>#REF!</f>
        <v>#REF!</v>
      </c>
      <c r="G1642" s="24"/>
      <c r="I1642" s="44" t="s">
        <v>10</v>
      </c>
    </row>
    <row r="1643" spans="2:9" s="42" customFormat="1" x14ac:dyDescent="0.2">
      <c r="B1643" s="19">
        <v>10</v>
      </c>
      <c r="C1643" s="42" t="s">
        <v>655</v>
      </c>
      <c r="D1643" s="63"/>
      <c r="E1643" s="123"/>
      <c r="F1643" s="117" t="e">
        <f>#REF!</f>
        <v>#REF!</v>
      </c>
      <c r="G1643" s="24"/>
      <c r="I1643" s="44" t="s">
        <v>10</v>
      </c>
    </row>
    <row r="1644" spans="2:9" s="42" customFormat="1" x14ac:dyDescent="0.2">
      <c r="B1644" s="19">
        <v>10</v>
      </c>
      <c r="C1644" s="42" t="s">
        <v>655</v>
      </c>
      <c r="D1644" s="63"/>
      <c r="E1644" s="123"/>
      <c r="F1644" s="117" t="e">
        <f>#REF!</f>
        <v>#REF!</v>
      </c>
      <c r="G1644" s="24"/>
      <c r="I1644" s="44" t="s">
        <v>10</v>
      </c>
    </row>
    <row r="1645" spans="2:9" s="42" customFormat="1" x14ac:dyDescent="0.2">
      <c r="B1645" s="19">
        <v>10</v>
      </c>
      <c r="C1645" s="42" t="s">
        <v>655</v>
      </c>
      <c r="D1645" s="63"/>
      <c r="E1645" s="123"/>
      <c r="F1645" s="117" t="e">
        <f>#REF!</f>
        <v>#REF!</v>
      </c>
      <c r="G1645" s="24"/>
      <c r="I1645" s="44" t="s">
        <v>10</v>
      </c>
    </row>
    <row r="1646" spans="2:9" s="42" customFormat="1" x14ac:dyDescent="0.2">
      <c r="B1646" s="19">
        <v>10</v>
      </c>
      <c r="C1646" s="42" t="s">
        <v>655</v>
      </c>
      <c r="D1646" s="63"/>
      <c r="E1646" s="123"/>
      <c r="F1646" s="117" t="e">
        <f>#REF!</f>
        <v>#REF!</v>
      </c>
      <c r="G1646" s="24"/>
      <c r="I1646" s="44" t="s">
        <v>10</v>
      </c>
    </row>
    <row r="1647" spans="2:9" s="42" customFormat="1" x14ac:dyDescent="0.2">
      <c r="B1647" s="19">
        <v>10</v>
      </c>
      <c r="C1647" s="42" t="s">
        <v>655</v>
      </c>
      <c r="D1647" s="63"/>
      <c r="E1647" s="123"/>
      <c r="F1647" s="117" t="e">
        <f>#REF!</f>
        <v>#REF!</v>
      </c>
      <c r="G1647" s="24"/>
      <c r="I1647" s="44" t="s">
        <v>10</v>
      </c>
    </row>
    <row r="1648" spans="2:9" s="42" customFormat="1" x14ac:dyDescent="0.2">
      <c r="B1648" s="19">
        <v>10</v>
      </c>
      <c r="C1648" s="42" t="s">
        <v>655</v>
      </c>
      <c r="D1648" s="63"/>
      <c r="E1648" s="123"/>
      <c r="F1648" s="117" t="e">
        <f>#REF!</f>
        <v>#REF!</v>
      </c>
      <c r="G1648" s="24"/>
      <c r="I1648" s="44" t="s">
        <v>10</v>
      </c>
    </row>
    <row r="1649" spans="1:10" s="42" customFormat="1" x14ac:dyDescent="0.2">
      <c r="B1649" s="19">
        <v>10</v>
      </c>
      <c r="C1649" s="42" t="s">
        <v>385</v>
      </c>
      <c r="D1649" s="63"/>
      <c r="E1649" s="123"/>
      <c r="F1649" s="117" t="e">
        <f>#REF!</f>
        <v>#REF!</v>
      </c>
      <c r="G1649" s="24"/>
      <c r="I1649" s="44" t="s">
        <v>10</v>
      </c>
    </row>
    <row r="1650" spans="1:10" s="42" customFormat="1" x14ac:dyDescent="0.2">
      <c r="B1650" s="19">
        <v>10</v>
      </c>
      <c r="C1650" s="42" t="s">
        <v>385</v>
      </c>
      <c r="D1650" s="63"/>
      <c r="E1650" s="123"/>
      <c r="F1650" s="117" t="e">
        <f>#REF!</f>
        <v>#REF!</v>
      </c>
      <c r="G1650" s="24"/>
      <c r="I1650" s="44" t="s">
        <v>10</v>
      </c>
    </row>
    <row r="1651" spans="1:10" s="42" customFormat="1" x14ac:dyDescent="0.2">
      <c r="B1651" s="19">
        <v>10</v>
      </c>
      <c r="C1651" s="42" t="s">
        <v>385</v>
      </c>
      <c r="D1651" s="63"/>
      <c r="E1651" s="123"/>
      <c r="F1651" s="117" t="e">
        <f>#REF!</f>
        <v>#REF!</v>
      </c>
      <c r="G1651" s="24"/>
      <c r="I1651" s="44" t="s">
        <v>10</v>
      </c>
    </row>
    <row r="1652" spans="1:10" s="42" customFormat="1" x14ac:dyDescent="0.2">
      <c r="B1652" s="19">
        <v>10</v>
      </c>
      <c r="C1652" s="42" t="s">
        <v>385</v>
      </c>
      <c r="D1652" s="63"/>
      <c r="E1652" s="123"/>
      <c r="F1652" s="117" t="e">
        <f>#REF!</f>
        <v>#REF!</v>
      </c>
      <c r="G1652" s="24"/>
      <c r="I1652" s="44" t="s">
        <v>10</v>
      </c>
    </row>
    <row r="1653" spans="1:10" s="42" customFormat="1" x14ac:dyDescent="0.2">
      <c r="B1653" s="19">
        <v>10</v>
      </c>
      <c r="C1653" s="42" t="s">
        <v>385</v>
      </c>
      <c r="D1653" s="63"/>
      <c r="E1653" s="123"/>
      <c r="F1653" s="117" t="e">
        <f>#REF!</f>
        <v>#REF!</v>
      </c>
      <c r="G1653" s="24"/>
      <c r="I1653" s="44" t="s">
        <v>10</v>
      </c>
    </row>
    <row r="1654" spans="1:10" s="42" customFormat="1" x14ac:dyDescent="0.2">
      <c r="B1654" s="19">
        <v>10</v>
      </c>
      <c r="C1654" s="42" t="s">
        <v>385</v>
      </c>
      <c r="D1654" s="63"/>
      <c r="E1654" s="123"/>
      <c r="F1654" s="117" t="e">
        <f>#REF!</f>
        <v>#REF!</v>
      </c>
      <c r="G1654" s="24"/>
      <c r="I1654" s="44" t="s">
        <v>10</v>
      </c>
    </row>
    <row r="1655" spans="1:10" s="42" customFormat="1" x14ac:dyDescent="0.2">
      <c r="B1655" s="19">
        <v>10</v>
      </c>
      <c r="C1655" s="42" t="s">
        <v>385</v>
      </c>
      <c r="D1655" s="63"/>
      <c r="E1655" s="123"/>
      <c r="F1655" s="117" t="e">
        <f>#REF!</f>
        <v>#REF!</v>
      </c>
      <c r="G1655" s="24"/>
      <c r="I1655" s="44" t="s">
        <v>10</v>
      </c>
    </row>
    <row r="1656" spans="1:10" s="42" customFormat="1" x14ac:dyDescent="0.2">
      <c r="B1656" s="19">
        <v>10</v>
      </c>
      <c r="C1656" s="42" t="s">
        <v>385</v>
      </c>
      <c r="D1656" s="63"/>
      <c r="E1656" s="123"/>
      <c r="F1656" s="117" t="e">
        <f>#REF!</f>
        <v>#REF!</v>
      </c>
      <c r="G1656" s="24"/>
      <c r="I1656" s="44" t="s">
        <v>10</v>
      </c>
    </row>
    <row r="1657" spans="1:10" x14ac:dyDescent="0.2">
      <c r="A1657" s="42"/>
      <c r="B1657">
        <v>11</v>
      </c>
      <c r="C1657" t="s">
        <v>138</v>
      </c>
      <c r="F1657" s="22" t="s">
        <v>142</v>
      </c>
      <c r="G1657" s="22"/>
      <c r="I1657" s="44" t="s">
        <v>10</v>
      </c>
    </row>
    <row r="1658" spans="1:10" x14ac:dyDescent="0.2">
      <c r="A1658" s="42"/>
      <c r="B1658" s="42">
        <v>11</v>
      </c>
      <c r="C1658" t="s">
        <v>138</v>
      </c>
      <c r="F1658" s="22" t="s">
        <v>143</v>
      </c>
      <c r="G1658" s="22"/>
      <c r="I1658" s="44" t="s">
        <v>10</v>
      </c>
    </row>
    <row r="1659" spans="1:10" x14ac:dyDescent="0.2">
      <c r="A1659" s="42"/>
      <c r="B1659" s="42">
        <v>11</v>
      </c>
      <c r="C1659" t="s">
        <v>138</v>
      </c>
      <c r="F1659" s="22" t="s">
        <v>146</v>
      </c>
      <c r="G1659" s="22"/>
      <c r="I1659" s="44" t="s">
        <v>10</v>
      </c>
    </row>
    <row r="1660" spans="1:10" x14ac:dyDescent="0.2">
      <c r="A1660" s="42"/>
      <c r="B1660" s="42">
        <v>11</v>
      </c>
      <c r="C1660" t="s">
        <v>138</v>
      </c>
      <c r="F1660" s="67" t="s">
        <v>632</v>
      </c>
      <c r="G1660" s="22"/>
      <c r="I1660" s="44" t="s">
        <v>10</v>
      </c>
    </row>
    <row r="1661" spans="1:10" x14ac:dyDescent="0.2">
      <c r="A1661" s="42"/>
      <c r="B1661" s="42">
        <v>11</v>
      </c>
      <c r="C1661" t="s">
        <v>138</v>
      </c>
      <c r="F1661" s="67" t="s">
        <v>633</v>
      </c>
      <c r="G1661" s="22"/>
      <c r="I1661" s="44" t="s">
        <v>10</v>
      </c>
    </row>
    <row r="1662" spans="1:10" s="42" customFormat="1" x14ac:dyDescent="0.2">
      <c r="B1662" s="42">
        <v>11</v>
      </c>
      <c r="C1662" s="42" t="s">
        <v>138</v>
      </c>
      <c r="E1662" s="123"/>
      <c r="F1662" s="67" t="s">
        <v>634</v>
      </c>
      <c r="G1662" s="67"/>
      <c r="H1662" s="67"/>
      <c r="I1662" s="44" t="s">
        <v>10</v>
      </c>
      <c r="J1662" s="118"/>
    </row>
    <row r="1663" spans="1:10" s="42" customFormat="1" x14ac:dyDescent="0.2">
      <c r="B1663" s="42">
        <v>11</v>
      </c>
      <c r="C1663" s="42" t="s">
        <v>138</v>
      </c>
      <c r="E1663" s="123"/>
      <c r="F1663" s="67" t="s">
        <v>635</v>
      </c>
      <c r="G1663" s="67"/>
      <c r="H1663" s="67"/>
      <c r="I1663" s="44" t="s">
        <v>10</v>
      </c>
      <c r="J1663" s="118"/>
    </row>
    <row r="1664" spans="1:10" x14ac:dyDescent="0.2">
      <c r="A1664" s="42"/>
      <c r="B1664" s="42">
        <v>11</v>
      </c>
      <c r="C1664" t="s">
        <v>138</v>
      </c>
      <c r="F1664" s="22" t="s">
        <v>414</v>
      </c>
      <c r="G1664" s="22"/>
      <c r="I1664" s="44" t="s">
        <v>10</v>
      </c>
    </row>
    <row r="1665" spans="1:9" x14ac:dyDescent="0.2">
      <c r="A1665" s="42"/>
      <c r="B1665" s="42">
        <v>11</v>
      </c>
      <c r="C1665" t="s">
        <v>138</v>
      </c>
      <c r="F1665" s="22" t="s">
        <v>149</v>
      </c>
      <c r="G1665" s="22"/>
      <c r="I1665" s="44" t="s">
        <v>10</v>
      </c>
    </row>
    <row r="1666" spans="1:9" x14ac:dyDescent="0.2">
      <c r="A1666" s="42"/>
      <c r="B1666" s="42">
        <v>11</v>
      </c>
      <c r="C1666" t="s">
        <v>138</v>
      </c>
      <c r="F1666" s="22" t="s">
        <v>150</v>
      </c>
      <c r="G1666" s="22"/>
      <c r="H1666" s="19" t="s">
        <v>442</v>
      </c>
      <c r="I1666" s="29" t="s">
        <v>725</v>
      </c>
    </row>
    <row r="1667" spans="1:9" x14ac:dyDescent="0.2">
      <c r="A1667" s="42"/>
      <c r="B1667" s="42">
        <v>11</v>
      </c>
      <c r="C1667" t="s">
        <v>138</v>
      </c>
      <c r="F1667" s="22" t="s">
        <v>41</v>
      </c>
      <c r="G1667" s="22"/>
      <c r="H1667" s="19" t="s">
        <v>442</v>
      </c>
      <c r="I1667" s="29" t="s">
        <v>725</v>
      </c>
    </row>
    <row r="1668" spans="1:9" x14ac:dyDescent="0.2">
      <c r="A1668" s="42"/>
      <c r="B1668" s="42">
        <v>11</v>
      </c>
      <c r="C1668" t="s">
        <v>138</v>
      </c>
      <c r="F1668" s="22" t="s">
        <v>14</v>
      </c>
      <c r="G1668" s="22"/>
      <c r="H1668" s="19" t="s">
        <v>442</v>
      </c>
      <c r="I1668" s="29" t="s">
        <v>725</v>
      </c>
    </row>
    <row r="1669" spans="1:9" x14ac:dyDescent="0.2">
      <c r="A1669" s="42"/>
      <c r="B1669" s="42">
        <v>11</v>
      </c>
      <c r="C1669" t="s">
        <v>138</v>
      </c>
      <c r="F1669" s="22" t="s">
        <v>15</v>
      </c>
      <c r="G1669" s="22"/>
      <c r="H1669" s="19" t="s">
        <v>442</v>
      </c>
      <c r="I1669" s="29" t="s">
        <v>725</v>
      </c>
    </row>
    <row r="1670" spans="1:9" x14ac:dyDescent="0.2">
      <c r="A1670" s="42"/>
      <c r="B1670" s="42">
        <v>11</v>
      </c>
      <c r="C1670" t="s">
        <v>138</v>
      </c>
      <c r="F1670" s="22" t="s">
        <v>16</v>
      </c>
      <c r="G1670" s="22"/>
      <c r="H1670" s="19" t="s">
        <v>442</v>
      </c>
      <c r="I1670" s="29" t="s">
        <v>725</v>
      </c>
    </row>
    <row r="1671" spans="1:9" x14ac:dyDescent="0.2">
      <c r="A1671" s="42"/>
      <c r="B1671" s="42">
        <v>11</v>
      </c>
      <c r="C1671" t="s">
        <v>138</v>
      </c>
      <c r="F1671" s="22" t="s">
        <v>25</v>
      </c>
      <c r="G1671" s="22"/>
      <c r="H1671" s="19" t="s">
        <v>442</v>
      </c>
      <c r="I1671" s="29" t="s">
        <v>725</v>
      </c>
    </row>
    <row r="1672" spans="1:9" x14ac:dyDescent="0.2">
      <c r="A1672" s="42"/>
      <c r="B1672" s="42">
        <v>11</v>
      </c>
      <c r="C1672" t="s">
        <v>138</v>
      </c>
      <c r="F1672" s="22" t="s">
        <v>27</v>
      </c>
      <c r="G1672" s="22"/>
      <c r="H1672" s="19" t="s">
        <v>442</v>
      </c>
      <c r="I1672" s="29" t="s">
        <v>725</v>
      </c>
    </row>
    <row r="1673" spans="1:9" x14ac:dyDescent="0.2">
      <c r="A1673" s="42"/>
      <c r="B1673" s="42">
        <v>11</v>
      </c>
      <c r="C1673" t="s">
        <v>138</v>
      </c>
      <c r="F1673" s="22" t="s">
        <v>26</v>
      </c>
      <c r="G1673" s="22"/>
      <c r="H1673" s="19" t="s">
        <v>442</v>
      </c>
      <c r="I1673" s="29" t="s">
        <v>725</v>
      </c>
    </row>
    <row r="1674" spans="1:9" x14ac:dyDescent="0.2">
      <c r="A1674" s="42"/>
      <c r="B1674" s="42">
        <v>11</v>
      </c>
      <c r="C1674" t="s">
        <v>138</v>
      </c>
      <c r="F1674" s="22" t="s">
        <v>28</v>
      </c>
      <c r="G1674" s="22"/>
      <c r="H1674" s="19" t="s">
        <v>442</v>
      </c>
      <c r="I1674" s="29" t="s">
        <v>725</v>
      </c>
    </row>
    <row r="1675" spans="1:9" s="42" customFormat="1" x14ac:dyDescent="0.2">
      <c r="B1675" s="42">
        <v>11</v>
      </c>
      <c r="C1675" s="42" t="s">
        <v>138</v>
      </c>
      <c r="E1675" s="123"/>
      <c r="F1675" s="85" t="s">
        <v>149</v>
      </c>
      <c r="G1675" s="85"/>
      <c r="I1675" s="44" t="s">
        <v>10</v>
      </c>
    </row>
    <row r="1676" spans="1:9" s="42" customFormat="1" x14ac:dyDescent="0.2">
      <c r="B1676" s="42">
        <v>11</v>
      </c>
      <c r="C1676" s="42" t="s">
        <v>138</v>
      </c>
      <c r="E1676" s="123"/>
      <c r="F1676" s="85" t="s">
        <v>150</v>
      </c>
      <c r="G1676" s="85"/>
      <c r="H1676" s="19"/>
      <c r="I1676" s="44" t="s">
        <v>10</v>
      </c>
    </row>
    <row r="1677" spans="1:9" s="42" customFormat="1" x14ac:dyDescent="0.2">
      <c r="B1677" s="42">
        <v>11</v>
      </c>
      <c r="C1677" s="42" t="s">
        <v>138</v>
      </c>
      <c r="E1677" s="123"/>
      <c r="F1677" s="85" t="s">
        <v>41</v>
      </c>
      <c r="G1677" s="85"/>
      <c r="H1677" s="19"/>
      <c r="I1677" s="44" t="s">
        <v>10</v>
      </c>
    </row>
    <row r="1678" spans="1:9" s="42" customFormat="1" x14ac:dyDescent="0.2">
      <c r="B1678" s="42">
        <v>11</v>
      </c>
      <c r="C1678" s="42" t="s">
        <v>138</v>
      </c>
      <c r="E1678" s="123"/>
      <c r="F1678" s="85" t="s">
        <v>14</v>
      </c>
      <c r="G1678" s="85"/>
      <c r="H1678" s="19"/>
      <c r="I1678" s="44" t="s">
        <v>10</v>
      </c>
    </row>
    <row r="1679" spans="1:9" s="42" customFormat="1" x14ac:dyDescent="0.2">
      <c r="B1679" s="42">
        <v>11</v>
      </c>
      <c r="C1679" s="42" t="s">
        <v>138</v>
      </c>
      <c r="E1679" s="123"/>
      <c r="F1679" s="85" t="s">
        <v>15</v>
      </c>
      <c r="G1679" s="85"/>
      <c r="H1679" s="19"/>
      <c r="I1679" s="44" t="s">
        <v>10</v>
      </c>
    </row>
    <row r="1680" spans="1:9" s="42" customFormat="1" x14ac:dyDescent="0.2">
      <c r="B1680" s="42">
        <v>11</v>
      </c>
      <c r="C1680" s="42" t="s">
        <v>138</v>
      </c>
      <c r="E1680" s="123"/>
      <c r="F1680" s="85" t="s">
        <v>16</v>
      </c>
      <c r="G1680" s="85"/>
      <c r="H1680" s="19"/>
      <c r="I1680" s="44" t="s">
        <v>10</v>
      </c>
    </row>
    <row r="1681" spans="1:9" s="42" customFormat="1" x14ac:dyDescent="0.2">
      <c r="B1681" s="42">
        <v>11</v>
      </c>
      <c r="C1681" s="42" t="s">
        <v>138</v>
      </c>
      <c r="E1681" s="123"/>
      <c r="F1681" s="85" t="s">
        <v>25</v>
      </c>
      <c r="G1681" s="85"/>
      <c r="H1681" s="19"/>
      <c r="I1681" s="44" t="s">
        <v>10</v>
      </c>
    </row>
    <row r="1682" spans="1:9" s="42" customFormat="1" x14ac:dyDescent="0.2">
      <c r="B1682" s="42">
        <v>11</v>
      </c>
      <c r="C1682" s="42" t="s">
        <v>138</v>
      </c>
      <c r="E1682" s="123"/>
      <c r="F1682" s="85" t="s">
        <v>27</v>
      </c>
      <c r="G1682" s="85"/>
      <c r="H1682" s="19"/>
      <c r="I1682" s="44" t="s">
        <v>10</v>
      </c>
    </row>
    <row r="1683" spans="1:9" s="42" customFormat="1" x14ac:dyDescent="0.2">
      <c r="B1683" s="42">
        <v>11</v>
      </c>
      <c r="C1683" s="42" t="s">
        <v>138</v>
      </c>
      <c r="E1683" s="123"/>
      <c r="F1683" s="85" t="s">
        <v>26</v>
      </c>
      <c r="G1683" s="85"/>
      <c r="H1683" s="19"/>
      <c r="I1683" s="44" t="s">
        <v>10</v>
      </c>
    </row>
    <row r="1684" spans="1:9" s="42" customFormat="1" x14ac:dyDescent="0.2">
      <c r="B1684" s="42">
        <v>11</v>
      </c>
      <c r="C1684" s="42" t="s">
        <v>138</v>
      </c>
      <c r="E1684" s="123"/>
      <c r="F1684" s="85" t="s">
        <v>28</v>
      </c>
      <c r="G1684" s="85"/>
      <c r="H1684" s="19"/>
      <c r="I1684" s="44" t="s">
        <v>10</v>
      </c>
    </row>
    <row r="1685" spans="1:9" x14ac:dyDescent="0.2">
      <c r="A1685" s="42"/>
      <c r="B1685" s="42">
        <v>11</v>
      </c>
      <c r="C1685" t="s">
        <v>138</v>
      </c>
      <c r="F1685" s="22" t="s">
        <v>151</v>
      </c>
      <c r="G1685" s="22"/>
      <c r="I1685" s="44" t="s">
        <v>10</v>
      </c>
    </row>
    <row r="1686" spans="1:9" x14ac:dyDescent="0.2">
      <c r="A1686" s="42"/>
      <c r="B1686" s="42">
        <v>11</v>
      </c>
      <c r="C1686" t="s">
        <v>386</v>
      </c>
      <c r="F1686" s="22" t="s">
        <v>415</v>
      </c>
      <c r="G1686" s="22"/>
      <c r="I1686" s="44" t="s">
        <v>10</v>
      </c>
    </row>
    <row r="1687" spans="1:9" x14ac:dyDescent="0.2">
      <c r="A1687" s="42"/>
      <c r="B1687" s="42">
        <v>11</v>
      </c>
      <c r="C1687" t="s">
        <v>386</v>
      </c>
      <c r="F1687" s="22" t="s">
        <v>416</v>
      </c>
      <c r="G1687" s="22"/>
      <c r="I1687" s="44" t="s">
        <v>10</v>
      </c>
    </row>
    <row r="1688" spans="1:9" x14ac:dyDescent="0.2">
      <c r="A1688" s="42"/>
      <c r="B1688" s="42">
        <v>11</v>
      </c>
      <c r="C1688" t="s">
        <v>386</v>
      </c>
      <c r="F1688" s="22" t="s">
        <v>417</v>
      </c>
      <c r="G1688" s="22"/>
      <c r="I1688" s="44" t="s">
        <v>10</v>
      </c>
    </row>
    <row r="1689" spans="1:9" x14ac:dyDescent="0.2">
      <c r="A1689" s="42"/>
      <c r="B1689" s="42">
        <v>11</v>
      </c>
      <c r="C1689" t="s">
        <v>386</v>
      </c>
      <c r="F1689" s="22" t="s">
        <v>418</v>
      </c>
      <c r="G1689" s="22"/>
      <c r="I1689" s="44" t="s">
        <v>10</v>
      </c>
    </row>
    <row r="1690" spans="1:9" x14ac:dyDescent="0.2">
      <c r="A1690" s="42"/>
      <c r="B1690" s="42">
        <v>11</v>
      </c>
      <c r="C1690" t="s">
        <v>386</v>
      </c>
      <c r="F1690" s="22" t="s">
        <v>419</v>
      </c>
      <c r="G1690" s="22"/>
      <c r="I1690" s="44" t="s">
        <v>10</v>
      </c>
    </row>
    <row r="1691" spans="1:9" x14ac:dyDescent="0.2">
      <c r="A1691" s="42"/>
      <c r="B1691" s="42">
        <v>11</v>
      </c>
      <c r="C1691" t="s">
        <v>386</v>
      </c>
      <c r="F1691" s="22" t="s">
        <v>420</v>
      </c>
      <c r="G1691" s="22"/>
      <c r="I1691" s="44" t="s">
        <v>10</v>
      </c>
    </row>
    <row r="1692" spans="1:9" x14ac:dyDescent="0.2">
      <c r="A1692" s="42"/>
      <c r="B1692" s="42">
        <v>11</v>
      </c>
      <c r="C1692" t="s">
        <v>386</v>
      </c>
      <c r="F1692" s="22" t="s">
        <v>421</v>
      </c>
      <c r="G1692" s="22"/>
      <c r="I1692" s="44" t="s">
        <v>10</v>
      </c>
    </row>
    <row r="1693" spans="1:9" x14ac:dyDescent="0.2">
      <c r="A1693" s="42"/>
      <c r="B1693" s="42">
        <v>11</v>
      </c>
      <c r="C1693" t="s">
        <v>387</v>
      </c>
      <c r="F1693" s="22" t="s">
        <v>422</v>
      </c>
      <c r="G1693" s="22"/>
      <c r="I1693" s="44" t="s">
        <v>10</v>
      </c>
    </row>
    <row r="1694" spans="1:9" x14ac:dyDescent="0.2">
      <c r="A1694" s="42"/>
      <c r="B1694" s="42">
        <v>11</v>
      </c>
      <c r="C1694" t="s">
        <v>387</v>
      </c>
      <c r="F1694" s="24" t="s">
        <v>423</v>
      </c>
      <c r="I1694" s="44" t="s">
        <v>10</v>
      </c>
    </row>
    <row r="1695" spans="1:9" x14ac:dyDescent="0.2">
      <c r="A1695" s="42"/>
      <c r="B1695" s="42">
        <v>11</v>
      </c>
      <c r="C1695" t="s">
        <v>387</v>
      </c>
      <c r="F1695" s="22" t="s">
        <v>424</v>
      </c>
      <c r="G1695" s="22"/>
      <c r="I1695" s="44" t="s">
        <v>10</v>
      </c>
    </row>
    <row r="1696" spans="1:9" x14ac:dyDescent="0.2">
      <c r="A1696" s="42"/>
      <c r="B1696" s="42">
        <v>11</v>
      </c>
      <c r="C1696" t="s">
        <v>387</v>
      </c>
      <c r="F1696" s="22" t="s">
        <v>425</v>
      </c>
      <c r="G1696" s="22"/>
      <c r="I1696" s="44" t="s">
        <v>10</v>
      </c>
    </row>
    <row r="1697" spans="1:9" x14ac:dyDescent="0.2">
      <c r="A1697" s="42"/>
      <c r="B1697" s="42">
        <v>11</v>
      </c>
      <c r="C1697" t="s">
        <v>387</v>
      </c>
      <c r="F1697" s="24" t="s">
        <v>426</v>
      </c>
      <c r="I1697" s="44" t="s">
        <v>10</v>
      </c>
    </row>
    <row r="1698" spans="1:9" x14ac:dyDescent="0.2">
      <c r="A1698" s="42"/>
      <c r="B1698" s="42">
        <v>11</v>
      </c>
      <c r="C1698" t="s">
        <v>387</v>
      </c>
      <c r="F1698" s="24" t="s">
        <v>427</v>
      </c>
      <c r="I1698" s="44" t="s">
        <v>10</v>
      </c>
    </row>
    <row r="1699" spans="1:9" x14ac:dyDescent="0.2">
      <c r="A1699" s="42"/>
      <c r="B1699" s="42">
        <v>11</v>
      </c>
      <c r="C1699" t="s">
        <v>387</v>
      </c>
      <c r="F1699" s="24" t="s">
        <v>428</v>
      </c>
      <c r="I1699" s="44" t="s">
        <v>10</v>
      </c>
    </row>
    <row r="1700" spans="1:9" x14ac:dyDescent="0.2">
      <c r="A1700" s="42"/>
      <c r="B1700" s="42">
        <v>11</v>
      </c>
      <c r="C1700" t="s">
        <v>387</v>
      </c>
      <c r="F1700" s="24" t="s">
        <v>429</v>
      </c>
      <c r="I1700" s="44" t="s">
        <v>10</v>
      </c>
    </row>
    <row r="1701" spans="1:9" x14ac:dyDescent="0.2">
      <c r="A1701" s="42"/>
      <c r="B1701" s="42">
        <v>11</v>
      </c>
      <c r="C1701" t="s">
        <v>387</v>
      </c>
      <c r="F1701" s="24" t="s">
        <v>430</v>
      </c>
      <c r="I1701" s="44" t="s">
        <v>10</v>
      </c>
    </row>
    <row r="1702" spans="1:9" x14ac:dyDescent="0.2">
      <c r="A1702" s="42"/>
      <c r="B1702" s="42">
        <v>11</v>
      </c>
      <c r="C1702" t="s">
        <v>387</v>
      </c>
      <c r="F1702" s="24" t="s">
        <v>431</v>
      </c>
      <c r="I1702" s="44" t="s">
        <v>10</v>
      </c>
    </row>
    <row r="1703" spans="1:9" x14ac:dyDescent="0.2">
      <c r="A1703" s="42"/>
      <c r="B1703" s="42">
        <v>11</v>
      </c>
      <c r="C1703" t="s">
        <v>387</v>
      </c>
      <c r="F1703" s="24" t="s">
        <v>432</v>
      </c>
      <c r="I1703" s="44" t="s">
        <v>10</v>
      </c>
    </row>
    <row r="1704" spans="1:9" x14ac:dyDescent="0.2">
      <c r="A1704" s="42"/>
      <c r="B1704" s="42">
        <v>11</v>
      </c>
      <c r="C1704" t="s">
        <v>387</v>
      </c>
      <c r="F1704" s="22" t="s">
        <v>422</v>
      </c>
      <c r="G1704" s="22"/>
      <c r="I1704" s="44" t="s">
        <v>10</v>
      </c>
    </row>
    <row r="1705" spans="1:9" x14ac:dyDescent="0.2">
      <c r="A1705" s="42"/>
      <c r="B1705" s="42">
        <v>11</v>
      </c>
      <c r="C1705" t="s">
        <v>387</v>
      </c>
      <c r="F1705" s="24" t="s">
        <v>423</v>
      </c>
      <c r="I1705" s="44" t="s">
        <v>10</v>
      </c>
    </row>
    <row r="1706" spans="1:9" x14ac:dyDescent="0.2">
      <c r="A1706" s="42"/>
      <c r="B1706" s="42">
        <v>11</v>
      </c>
      <c r="C1706" t="s">
        <v>387</v>
      </c>
      <c r="F1706" s="22" t="s">
        <v>424</v>
      </c>
      <c r="G1706" s="22"/>
      <c r="I1706" s="44" t="s">
        <v>10</v>
      </c>
    </row>
    <row r="1707" spans="1:9" x14ac:dyDescent="0.2">
      <c r="A1707" s="42"/>
      <c r="B1707" s="42">
        <v>11</v>
      </c>
      <c r="C1707" t="s">
        <v>387</v>
      </c>
      <c r="F1707" s="22" t="s">
        <v>425</v>
      </c>
      <c r="G1707" s="22"/>
      <c r="I1707" s="44" t="s">
        <v>10</v>
      </c>
    </row>
    <row r="1708" spans="1:9" x14ac:dyDescent="0.2">
      <c r="A1708" s="42"/>
      <c r="B1708" s="42">
        <v>11</v>
      </c>
      <c r="C1708" t="s">
        <v>387</v>
      </c>
      <c r="F1708" s="24" t="s">
        <v>426</v>
      </c>
      <c r="I1708" s="44" t="s">
        <v>10</v>
      </c>
    </row>
    <row r="1709" spans="1:9" x14ac:dyDescent="0.2">
      <c r="A1709" s="42"/>
      <c r="B1709" s="42">
        <v>11</v>
      </c>
      <c r="C1709" t="s">
        <v>387</v>
      </c>
      <c r="F1709" s="24" t="s">
        <v>427</v>
      </c>
      <c r="I1709" s="44" t="s">
        <v>10</v>
      </c>
    </row>
    <row r="1710" spans="1:9" x14ac:dyDescent="0.2">
      <c r="A1710" s="42"/>
      <c r="B1710" s="42">
        <v>11</v>
      </c>
      <c r="C1710" t="s">
        <v>387</v>
      </c>
      <c r="F1710" s="24" t="s">
        <v>428</v>
      </c>
      <c r="I1710" s="44" t="s">
        <v>10</v>
      </c>
    </row>
    <row r="1711" spans="1:9" x14ac:dyDescent="0.2">
      <c r="A1711" s="42"/>
      <c r="B1711" s="42">
        <v>11</v>
      </c>
      <c r="C1711" t="s">
        <v>387</v>
      </c>
      <c r="F1711" s="24" t="s">
        <v>429</v>
      </c>
      <c r="I1711" s="44" t="s">
        <v>10</v>
      </c>
    </row>
    <row r="1712" spans="1:9" x14ac:dyDescent="0.2">
      <c r="A1712" s="42"/>
      <c r="B1712" s="42">
        <v>11</v>
      </c>
      <c r="C1712" t="s">
        <v>387</v>
      </c>
      <c r="F1712" s="24" t="s">
        <v>430</v>
      </c>
      <c r="I1712" s="44" t="s">
        <v>10</v>
      </c>
    </row>
    <row r="1713" spans="1:9" x14ac:dyDescent="0.2">
      <c r="A1713" s="42"/>
      <c r="B1713" s="42">
        <v>11</v>
      </c>
      <c r="C1713" t="s">
        <v>387</v>
      </c>
      <c r="F1713" s="24" t="s">
        <v>431</v>
      </c>
      <c r="I1713" s="44" t="s">
        <v>10</v>
      </c>
    </row>
    <row r="1714" spans="1:9" x14ac:dyDescent="0.2">
      <c r="A1714" s="42"/>
      <c r="B1714" s="42">
        <v>11</v>
      </c>
      <c r="C1714" t="s">
        <v>387</v>
      </c>
      <c r="F1714" s="24" t="s">
        <v>432</v>
      </c>
      <c r="I1714" s="44" t="s">
        <v>10</v>
      </c>
    </row>
    <row r="1715" spans="1:9" x14ac:dyDescent="0.2">
      <c r="A1715" s="42"/>
      <c r="B1715" s="42">
        <v>11</v>
      </c>
      <c r="C1715" t="s">
        <v>387</v>
      </c>
      <c r="F1715" s="23" t="s">
        <v>422</v>
      </c>
      <c r="G1715" s="23"/>
      <c r="I1715" s="44" t="s">
        <v>10</v>
      </c>
    </row>
    <row r="1716" spans="1:9" x14ac:dyDescent="0.2">
      <c r="A1716" s="42"/>
      <c r="B1716" s="42">
        <v>11</v>
      </c>
      <c r="C1716" t="s">
        <v>387</v>
      </c>
      <c r="F1716" s="27" t="s">
        <v>423</v>
      </c>
      <c r="G1716" s="27"/>
      <c r="I1716" s="44" t="s">
        <v>10</v>
      </c>
    </row>
    <row r="1717" spans="1:9" x14ac:dyDescent="0.2">
      <c r="A1717" s="42"/>
      <c r="B1717" s="42">
        <v>11</v>
      </c>
      <c r="C1717" t="s">
        <v>387</v>
      </c>
      <c r="F1717" s="23" t="s">
        <v>424</v>
      </c>
      <c r="G1717" s="23"/>
      <c r="I1717" s="44" t="s">
        <v>10</v>
      </c>
    </row>
    <row r="1718" spans="1:9" x14ac:dyDescent="0.2">
      <c r="A1718" s="42"/>
      <c r="B1718" s="42">
        <v>11</v>
      </c>
      <c r="C1718" t="s">
        <v>387</v>
      </c>
      <c r="F1718" s="23" t="s">
        <v>425</v>
      </c>
      <c r="G1718" s="23"/>
      <c r="I1718" s="44" t="s">
        <v>10</v>
      </c>
    </row>
    <row r="1719" spans="1:9" x14ac:dyDescent="0.2">
      <c r="A1719" s="42"/>
      <c r="B1719" s="42">
        <v>11</v>
      </c>
      <c r="C1719" t="s">
        <v>387</v>
      </c>
      <c r="F1719" s="27" t="s">
        <v>426</v>
      </c>
      <c r="G1719" s="27"/>
      <c r="I1719" s="44" t="s">
        <v>10</v>
      </c>
    </row>
    <row r="1720" spans="1:9" x14ac:dyDescent="0.2">
      <c r="A1720" s="42"/>
      <c r="B1720" s="42">
        <v>11</v>
      </c>
      <c r="C1720" t="s">
        <v>387</v>
      </c>
      <c r="F1720" s="27" t="s">
        <v>427</v>
      </c>
      <c r="G1720" s="27"/>
      <c r="I1720" s="44" t="s">
        <v>10</v>
      </c>
    </row>
    <row r="1721" spans="1:9" x14ac:dyDescent="0.2">
      <c r="A1721" s="42"/>
      <c r="B1721" s="42">
        <v>11</v>
      </c>
      <c r="C1721" t="s">
        <v>387</v>
      </c>
      <c r="F1721" s="27" t="s">
        <v>428</v>
      </c>
      <c r="G1721" s="27"/>
      <c r="I1721" s="44" t="s">
        <v>10</v>
      </c>
    </row>
    <row r="1722" spans="1:9" x14ac:dyDescent="0.2">
      <c r="A1722" s="42"/>
      <c r="B1722" s="42">
        <v>11</v>
      </c>
      <c r="C1722" t="s">
        <v>387</v>
      </c>
      <c r="F1722" s="27" t="s">
        <v>429</v>
      </c>
      <c r="G1722" s="27"/>
      <c r="I1722" s="44" t="s">
        <v>10</v>
      </c>
    </row>
    <row r="1723" spans="1:9" x14ac:dyDescent="0.2">
      <c r="A1723" s="42"/>
      <c r="B1723" s="42">
        <v>11</v>
      </c>
      <c r="C1723" t="s">
        <v>387</v>
      </c>
      <c r="F1723" s="27" t="s">
        <v>430</v>
      </c>
      <c r="G1723" s="27"/>
      <c r="I1723" s="44" t="s">
        <v>10</v>
      </c>
    </row>
    <row r="1724" spans="1:9" x14ac:dyDescent="0.2">
      <c r="A1724" s="42"/>
      <c r="B1724" s="42">
        <v>11</v>
      </c>
      <c r="C1724" t="s">
        <v>387</v>
      </c>
      <c r="F1724" s="27" t="s">
        <v>431</v>
      </c>
      <c r="G1724" s="27"/>
      <c r="I1724" s="44" t="s">
        <v>10</v>
      </c>
    </row>
    <row r="1725" spans="1:9" x14ac:dyDescent="0.2">
      <c r="A1725" s="42"/>
      <c r="B1725" s="42">
        <v>11</v>
      </c>
      <c r="C1725" t="s">
        <v>387</v>
      </c>
      <c r="F1725" s="27" t="s">
        <v>432</v>
      </c>
      <c r="G1725" s="27"/>
      <c r="I1725" s="44" t="s">
        <v>10</v>
      </c>
    </row>
    <row r="1726" spans="1:9" x14ac:dyDescent="0.2">
      <c r="A1726" s="42"/>
      <c r="B1726" s="42">
        <v>11</v>
      </c>
      <c r="C1726" t="s">
        <v>387</v>
      </c>
      <c r="F1726" s="22" t="s">
        <v>422</v>
      </c>
      <c r="G1726" s="22"/>
      <c r="I1726" s="44" t="s">
        <v>10</v>
      </c>
    </row>
    <row r="1727" spans="1:9" x14ac:dyDescent="0.2">
      <c r="A1727" s="42"/>
      <c r="B1727" s="42">
        <v>11</v>
      </c>
      <c r="C1727" t="s">
        <v>387</v>
      </c>
      <c r="F1727" s="24" t="s">
        <v>423</v>
      </c>
      <c r="I1727" s="44" t="s">
        <v>10</v>
      </c>
    </row>
    <row r="1728" spans="1:9" x14ac:dyDescent="0.2">
      <c r="A1728" s="42"/>
      <c r="B1728" s="42">
        <v>11</v>
      </c>
      <c r="C1728" t="s">
        <v>387</v>
      </c>
      <c r="F1728" s="22" t="s">
        <v>424</v>
      </c>
      <c r="G1728" s="22"/>
      <c r="I1728" s="44" t="s">
        <v>10</v>
      </c>
    </row>
    <row r="1729" spans="1:9" x14ac:dyDescent="0.2">
      <c r="A1729" s="42"/>
      <c r="B1729" s="42">
        <v>11</v>
      </c>
      <c r="C1729" t="s">
        <v>387</v>
      </c>
      <c r="F1729" s="22" t="s">
        <v>425</v>
      </c>
      <c r="G1729" s="22"/>
      <c r="I1729" s="44" t="s">
        <v>10</v>
      </c>
    </row>
    <row r="1730" spans="1:9" x14ac:dyDescent="0.2">
      <c r="A1730" s="42"/>
      <c r="B1730" s="42">
        <v>11</v>
      </c>
      <c r="C1730" t="s">
        <v>387</v>
      </c>
      <c r="F1730" s="24" t="s">
        <v>426</v>
      </c>
      <c r="I1730" s="44" t="s">
        <v>10</v>
      </c>
    </row>
    <row r="1731" spans="1:9" x14ac:dyDescent="0.2">
      <c r="A1731" s="42"/>
      <c r="B1731" s="42">
        <v>11</v>
      </c>
      <c r="C1731" t="s">
        <v>387</v>
      </c>
      <c r="F1731" s="24" t="s">
        <v>427</v>
      </c>
      <c r="I1731" s="44" t="s">
        <v>10</v>
      </c>
    </row>
    <row r="1732" spans="1:9" x14ac:dyDescent="0.2">
      <c r="A1732" s="42"/>
      <c r="B1732" s="42">
        <v>11</v>
      </c>
      <c r="C1732" t="s">
        <v>387</v>
      </c>
      <c r="F1732" s="24" t="s">
        <v>428</v>
      </c>
      <c r="I1732" s="44" t="s">
        <v>10</v>
      </c>
    </row>
    <row r="1733" spans="1:9" x14ac:dyDescent="0.2">
      <c r="A1733" s="42"/>
      <c r="B1733" s="42">
        <v>11</v>
      </c>
      <c r="C1733" t="s">
        <v>387</v>
      </c>
      <c r="F1733" s="24" t="s">
        <v>429</v>
      </c>
      <c r="I1733" s="44" t="s">
        <v>10</v>
      </c>
    </row>
    <row r="1734" spans="1:9" x14ac:dyDescent="0.2">
      <c r="A1734" s="42"/>
      <c r="B1734" s="42">
        <v>11</v>
      </c>
      <c r="C1734" t="s">
        <v>387</v>
      </c>
      <c r="F1734" s="24" t="s">
        <v>430</v>
      </c>
      <c r="I1734" s="44" t="s">
        <v>10</v>
      </c>
    </row>
    <row r="1735" spans="1:9" x14ac:dyDescent="0.2">
      <c r="A1735" s="42"/>
      <c r="B1735" s="42">
        <v>11</v>
      </c>
      <c r="C1735" t="s">
        <v>387</v>
      </c>
      <c r="F1735" s="24" t="s">
        <v>431</v>
      </c>
      <c r="I1735" s="44" t="s">
        <v>10</v>
      </c>
    </row>
    <row r="1736" spans="1:9" x14ac:dyDescent="0.2">
      <c r="A1736" s="42"/>
      <c r="B1736" s="42">
        <v>11</v>
      </c>
      <c r="C1736" t="s">
        <v>387</v>
      </c>
      <c r="F1736" s="24" t="s">
        <v>432</v>
      </c>
      <c r="I1736" s="44" t="s">
        <v>10</v>
      </c>
    </row>
    <row r="1737" spans="1:9" x14ac:dyDescent="0.2">
      <c r="A1737" s="42"/>
      <c r="B1737" s="42">
        <v>11</v>
      </c>
      <c r="C1737" t="s">
        <v>387</v>
      </c>
      <c r="F1737" s="22" t="s">
        <v>422</v>
      </c>
      <c r="G1737" s="22"/>
      <c r="I1737" s="44" t="s">
        <v>10</v>
      </c>
    </row>
    <row r="1738" spans="1:9" x14ac:dyDescent="0.2">
      <c r="A1738" s="42"/>
      <c r="B1738" s="42">
        <v>11</v>
      </c>
      <c r="C1738" t="s">
        <v>387</v>
      </c>
      <c r="F1738" s="24" t="s">
        <v>423</v>
      </c>
      <c r="I1738" s="44" t="s">
        <v>10</v>
      </c>
    </row>
    <row r="1739" spans="1:9" x14ac:dyDescent="0.2">
      <c r="A1739" s="42"/>
      <c r="B1739" s="42">
        <v>11</v>
      </c>
      <c r="C1739" t="s">
        <v>387</v>
      </c>
      <c r="F1739" s="22" t="s">
        <v>424</v>
      </c>
      <c r="G1739" s="22"/>
      <c r="I1739" s="44" t="s">
        <v>10</v>
      </c>
    </row>
    <row r="1740" spans="1:9" x14ac:dyDescent="0.2">
      <c r="A1740" s="42"/>
      <c r="B1740" s="42">
        <v>11</v>
      </c>
      <c r="C1740" t="s">
        <v>387</v>
      </c>
      <c r="F1740" s="22" t="s">
        <v>425</v>
      </c>
      <c r="G1740" s="22"/>
      <c r="I1740" s="44" t="s">
        <v>10</v>
      </c>
    </row>
    <row r="1741" spans="1:9" x14ac:dyDescent="0.2">
      <c r="A1741" s="42"/>
      <c r="B1741" s="42">
        <v>11</v>
      </c>
      <c r="C1741" t="s">
        <v>387</v>
      </c>
      <c r="F1741" s="24" t="s">
        <v>426</v>
      </c>
      <c r="I1741" s="44" t="s">
        <v>10</v>
      </c>
    </row>
    <row r="1742" spans="1:9" x14ac:dyDescent="0.2">
      <c r="A1742" s="42"/>
      <c r="B1742" s="42">
        <v>11</v>
      </c>
      <c r="C1742" t="s">
        <v>387</v>
      </c>
      <c r="F1742" s="24" t="s">
        <v>427</v>
      </c>
      <c r="I1742" s="44" t="s">
        <v>10</v>
      </c>
    </row>
    <row r="1743" spans="1:9" x14ac:dyDescent="0.2">
      <c r="A1743" s="42"/>
      <c r="B1743" s="42">
        <v>11</v>
      </c>
      <c r="C1743" t="s">
        <v>387</v>
      </c>
      <c r="F1743" s="24" t="s">
        <v>428</v>
      </c>
      <c r="I1743" s="44" t="s">
        <v>10</v>
      </c>
    </row>
    <row r="1744" spans="1:9" x14ac:dyDescent="0.2">
      <c r="A1744" s="42"/>
      <c r="B1744" s="42">
        <v>11</v>
      </c>
      <c r="C1744" t="s">
        <v>387</v>
      </c>
      <c r="F1744" s="24" t="s">
        <v>429</v>
      </c>
      <c r="H1744" s="19" t="s">
        <v>543</v>
      </c>
      <c r="I1744" s="29" t="s">
        <v>544</v>
      </c>
    </row>
    <row r="1745" spans="1:9" x14ac:dyDescent="0.2">
      <c r="A1745" s="42"/>
      <c r="B1745" s="42">
        <v>11</v>
      </c>
      <c r="C1745" t="s">
        <v>387</v>
      </c>
      <c r="F1745" s="24" t="s">
        <v>430</v>
      </c>
      <c r="I1745" s="44" t="s">
        <v>10</v>
      </c>
    </row>
    <row r="1746" spans="1:9" x14ac:dyDescent="0.2">
      <c r="A1746" s="42"/>
      <c r="B1746" s="42">
        <v>11</v>
      </c>
      <c r="C1746" t="s">
        <v>387</v>
      </c>
      <c r="F1746" s="24" t="s">
        <v>431</v>
      </c>
      <c r="I1746" s="44" t="s">
        <v>10</v>
      </c>
    </row>
    <row r="1747" spans="1:9" x14ac:dyDescent="0.2">
      <c r="A1747" s="42"/>
      <c r="B1747" s="42">
        <v>11</v>
      </c>
      <c r="C1747" t="s">
        <v>387</v>
      </c>
      <c r="F1747" s="24" t="s">
        <v>432</v>
      </c>
      <c r="H1747" s="19" t="s">
        <v>543</v>
      </c>
      <c r="I1747" s="29" t="s">
        <v>544</v>
      </c>
    </row>
    <row r="1748" spans="1:9" s="42" customFormat="1" x14ac:dyDescent="0.2">
      <c r="B1748" s="42">
        <v>12</v>
      </c>
      <c r="C1748" s="42" t="s">
        <v>388</v>
      </c>
      <c r="E1748" s="123"/>
      <c r="F1748" s="11" t="e">
        <f>#REF!</f>
        <v>#REF!</v>
      </c>
      <c r="G1748" s="24"/>
      <c r="H1748" s="19"/>
      <c r="I1748" s="44" t="s">
        <v>10</v>
      </c>
    </row>
    <row r="1749" spans="1:9" s="42" customFormat="1" x14ac:dyDescent="0.2">
      <c r="B1749" s="42">
        <v>12</v>
      </c>
      <c r="C1749" s="42" t="s">
        <v>388</v>
      </c>
      <c r="E1749" s="123"/>
      <c r="F1749" s="11" t="e">
        <f>#REF!</f>
        <v>#REF!</v>
      </c>
      <c r="G1749" s="24"/>
      <c r="H1749" s="19"/>
      <c r="I1749" s="44" t="s">
        <v>10</v>
      </c>
    </row>
    <row r="1750" spans="1:9" s="42" customFormat="1" x14ac:dyDescent="0.2">
      <c r="B1750" s="42">
        <v>12</v>
      </c>
      <c r="C1750" s="42" t="s">
        <v>388</v>
      </c>
      <c r="E1750" s="123"/>
      <c r="F1750" s="11" t="e">
        <f>#REF!</f>
        <v>#REF!</v>
      </c>
      <c r="G1750" s="24"/>
      <c r="H1750" s="19"/>
      <c r="I1750" s="44" t="s">
        <v>10</v>
      </c>
    </row>
    <row r="1751" spans="1:9" s="42" customFormat="1" x14ac:dyDescent="0.2">
      <c r="B1751" s="42">
        <v>12</v>
      </c>
      <c r="C1751" s="42" t="s">
        <v>388</v>
      </c>
      <c r="E1751" s="123"/>
      <c r="F1751" s="11" t="e">
        <f>#REF!</f>
        <v>#REF!</v>
      </c>
      <c r="G1751" s="24"/>
      <c r="H1751" s="19"/>
      <c r="I1751" s="44" t="s">
        <v>10</v>
      </c>
    </row>
    <row r="1752" spans="1:9" s="42" customFormat="1" x14ac:dyDescent="0.2">
      <c r="B1752" s="42">
        <v>12</v>
      </c>
      <c r="C1752" s="42" t="s">
        <v>388</v>
      </c>
      <c r="E1752" s="123"/>
      <c r="F1752" s="11" t="e">
        <f>#REF!</f>
        <v>#REF!</v>
      </c>
      <c r="G1752" s="24"/>
      <c r="H1752" s="19"/>
      <c r="I1752" s="44" t="s">
        <v>10</v>
      </c>
    </row>
    <row r="1753" spans="1:9" s="42" customFormat="1" x14ac:dyDescent="0.2">
      <c r="B1753" s="42">
        <v>12</v>
      </c>
      <c r="C1753" s="42" t="s">
        <v>388</v>
      </c>
      <c r="E1753" s="123"/>
      <c r="F1753" s="11" t="e">
        <f>#REF!</f>
        <v>#REF!</v>
      </c>
      <c r="G1753" s="24"/>
      <c r="H1753" s="19"/>
      <c r="I1753" s="44" t="s">
        <v>10</v>
      </c>
    </row>
    <row r="1754" spans="1:9" s="42" customFormat="1" x14ac:dyDescent="0.2">
      <c r="B1754" s="42">
        <v>12</v>
      </c>
      <c r="C1754" s="42" t="s">
        <v>388</v>
      </c>
      <c r="E1754" s="123"/>
      <c r="F1754" s="11" t="e">
        <f>#REF!</f>
        <v>#REF!</v>
      </c>
      <c r="G1754" s="24"/>
      <c r="H1754" s="19"/>
      <c r="I1754" s="44" t="s">
        <v>10</v>
      </c>
    </row>
    <row r="1755" spans="1:9" s="42" customFormat="1" x14ac:dyDescent="0.2">
      <c r="B1755" s="42">
        <v>12</v>
      </c>
      <c r="C1755" s="42" t="s">
        <v>388</v>
      </c>
      <c r="E1755" s="123"/>
      <c r="F1755" s="11" t="e">
        <f>#REF!</f>
        <v>#REF!</v>
      </c>
      <c r="G1755" s="24"/>
      <c r="H1755" s="19"/>
      <c r="I1755" s="44" t="s">
        <v>10</v>
      </c>
    </row>
    <row r="1756" spans="1:9" s="42" customFormat="1" x14ac:dyDescent="0.2">
      <c r="B1756" s="42">
        <v>12</v>
      </c>
      <c r="C1756" s="42" t="s">
        <v>388</v>
      </c>
      <c r="E1756" s="123"/>
      <c r="F1756" s="11" t="e">
        <f>#REF!</f>
        <v>#REF!</v>
      </c>
      <c r="G1756" s="24"/>
      <c r="H1756" s="19"/>
      <c r="I1756" s="44" t="s">
        <v>10</v>
      </c>
    </row>
    <row r="1757" spans="1:9" s="42" customFormat="1" x14ac:dyDescent="0.2">
      <c r="B1757" s="42">
        <v>12</v>
      </c>
      <c r="C1757" s="42" t="s">
        <v>388</v>
      </c>
      <c r="E1757" s="123"/>
      <c r="F1757" s="11" t="e">
        <f>#REF!</f>
        <v>#REF!</v>
      </c>
      <c r="G1757" s="24"/>
      <c r="H1757" s="19"/>
      <c r="I1757" s="44" t="s">
        <v>10</v>
      </c>
    </row>
    <row r="1758" spans="1:9" s="42" customFormat="1" x14ac:dyDescent="0.2">
      <c r="B1758" s="42">
        <v>12</v>
      </c>
      <c r="C1758" s="42" t="s">
        <v>388</v>
      </c>
      <c r="E1758" s="123"/>
      <c r="F1758" s="11" t="e">
        <f>#REF!</f>
        <v>#REF!</v>
      </c>
      <c r="G1758" s="24"/>
      <c r="H1758" s="19"/>
      <c r="I1758" s="44" t="s">
        <v>10</v>
      </c>
    </row>
    <row r="1759" spans="1:9" s="42" customFormat="1" x14ac:dyDescent="0.2">
      <c r="B1759" s="42">
        <v>12</v>
      </c>
      <c r="C1759" s="42" t="s">
        <v>388</v>
      </c>
      <c r="E1759" s="123"/>
      <c r="F1759" s="11" t="e">
        <f>#REF!</f>
        <v>#REF!</v>
      </c>
      <c r="G1759" s="24"/>
      <c r="H1759" s="19"/>
      <c r="I1759" s="44" t="s">
        <v>10</v>
      </c>
    </row>
    <row r="1760" spans="1:9" s="42" customFormat="1" x14ac:dyDescent="0.2">
      <c r="B1760" s="42">
        <v>12</v>
      </c>
      <c r="C1760" s="42" t="s">
        <v>388</v>
      </c>
      <c r="E1760" s="123"/>
      <c r="F1760" s="11" t="e">
        <f>#REF!</f>
        <v>#REF!</v>
      </c>
      <c r="G1760" s="24"/>
      <c r="H1760" s="19"/>
      <c r="I1760" s="44" t="s">
        <v>10</v>
      </c>
    </row>
    <row r="1761" spans="2:9" s="42" customFormat="1" x14ac:dyDescent="0.2">
      <c r="B1761" s="42">
        <v>12</v>
      </c>
      <c r="C1761" s="42" t="s">
        <v>388</v>
      </c>
      <c r="E1761" s="123"/>
      <c r="F1761" s="11" t="e">
        <f>#REF!</f>
        <v>#REF!</v>
      </c>
      <c r="G1761" s="24"/>
      <c r="H1761" s="19"/>
      <c r="I1761" s="44" t="s">
        <v>10</v>
      </c>
    </row>
    <row r="1762" spans="2:9" s="42" customFormat="1" x14ac:dyDescent="0.2">
      <c r="B1762" s="42">
        <v>12</v>
      </c>
      <c r="C1762" s="42" t="s">
        <v>388</v>
      </c>
      <c r="E1762" s="123"/>
      <c r="F1762" s="11" t="e">
        <f>#REF!</f>
        <v>#REF!</v>
      </c>
      <c r="G1762" s="24"/>
      <c r="H1762" s="19"/>
      <c r="I1762" s="44" t="s">
        <v>10</v>
      </c>
    </row>
    <row r="1763" spans="2:9" s="42" customFormat="1" x14ac:dyDescent="0.2">
      <c r="B1763" s="42">
        <v>12</v>
      </c>
      <c r="C1763" s="42" t="s">
        <v>388</v>
      </c>
      <c r="E1763" s="123"/>
      <c r="F1763" s="11" t="e">
        <f>#REF!</f>
        <v>#REF!</v>
      </c>
      <c r="G1763" s="24"/>
      <c r="H1763" s="19"/>
      <c r="I1763" s="44" t="s">
        <v>10</v>
      </c>
    </row>
    <row r="1764" spans="2:9" s="42" customFormat="1" x14ac:dyDescent="0.2">
      <c r="B1764" s="42">
        <v>12</v>
      </c>
      <c r="C1764" s="42" t="s">
        <v>388</v>
      </c>
      <c r="E1764" s="123"/>
      <c r="F1764" s="11" t="e">
        <f>#REF!</f>
        <v>#REF!</v>
      </c>
      <c r="G1764" s="24"/>
      <c r="H1764" s="19"/>
      <c r="I1764" s="44" t="s">
        <v>10</v>
      </c>
    </row>
    <row r="1765" spans="2:9" s="42" customFormat="1" x14ac:dyDescent="0.2">
      <c r="B1765" s="42">
        <v>12</v>
      </c>
      <c r="C1765" s="42" t="s">
        <v>388</v>
      </c>
      <c r="E1765" s="123"/>
      <c r="F1765" s="11" t="e">
        <f>#REF!</f>
        <v>#REF!</v>
      </c>
      <c r="G1765" s="24"/>
      <c r="H1765" s="19"/>
      <c r="I1765" s="44" t="s">
        <v>10</v>
      </c>
    </row>
    <row r="1766" spans="2:9" s="42" customFormat="1" x14ac:dyDescent="0.2">
      <c r="B1766" s="42">
        <v>12</v>
      </c>
      <c r="C1766" s="42" t="s">
        <v>388</v>
      </c>
      <c r="E1766" s="123"/>
      <c r="F1766" s="11" t="e">
        <f>#REF!</f>
        <v>#REF!</v>
      </c>
      <c r="G1766" s="24"/>
      <c r="H1766" s="19"/>
      <c r="I1766" s="44" t="s">
        <v>10</v>
      </c>
    </row>
    <row r="1767" spans="2:9" s="42" customFormat="1" x14ac:dyDescent="0.2">
      <c r="B1767" s="42">
        <v>12</v>
      </c>
      <c r="C1767" s="42" t="s">
        <v>388</v>
      </c>
      <c r="E1767" s="123"/>
      <c r="F1767" s="11" t="e">
        <f>#REF!</f>
        <v>#REF!</v>
      </c>
      <c r="G1767" s="24"/>
      <c r="H1767" s="19"/>
      <c r="I1767" s="44" t="s">
        <v>10</v>
      </c>
    </row>
    <row r="1768" spans="2:9" s="42" customFormat="1" x14ac:dyDescent="0.2">
      <c r="B1768" s="42">
        <v>12</v>
      </c>
      <c r="C1768" s="42" t="s">
        <v>388</v>
      </c>
      <c r="D1768" s="42" t="s">
        <v>295</v>
      </c>
      <c r="E1768" s="123"/>
      <c r="F1768" s="7" t="s">
        <v>228</v>
      </c>
      <c r="G1768" s="24"/>
      <c r="H1768" s="19"/>
      <c r="I1768" s="44" t="s">
        <v>10</v>
      </c>
    </row>
    <row r="1769" spans="2:9" s="42" customFormat="1" x14ac:dyDescent="0.2">
      <c r="B1769" s="42">
        <v>12</v>
      </c>
      <c r="C1769" s="42" t="s">
        <v>388</v>
      </c>
      <c r="D1769" s="42" t="s">
        <v>295</v>
      </c>
      <c r="E1769" s="123"/>
      <c r="F1769" s="10" t="s">
        <v>216</v>
      </c>
      <c r="G1769" s="24"/>
      <c r="H1769" s="19"/>
      <c r="I1769" s="44" t="s">
        <v>10</v>
      </c>
    </row>
    <row r="1770" spans="2:9" s="42" customFormat="1" x14ac:dyDescent="0.2">
      <c r="B1770" s="42">
        <v>12</v>
      </c>
      <c r="C1770" s="42" t="s">
        <v>388</v>
      </c>
      <c r="D1770" s="42" t="s">
        <v>295</v>
      </c>
      <c r="E1770" s="123"/>
      <c r="F1770" s="10" t="s">
        <v>220</v>
      </c>
      <c r="G1770" s="24"/>
      <c r="H1770" s="19"/>
      <c r="I1770" s="44" t="s">
        <v>10</v>
      </c>
    </row>
    <row r="1771" spans="2:9" s="42" customFormat="1" x14ac:dyDescent="0.2">
      <c r="B1771" s="42">
        <v>12</v>
      </c>
      <c r="C1771" s="42" t="s">
        <v>388</v>
      </c>
      <c r="D1771" s="42" t="s">
        <v>295</v>
      </c>
      <c r="E1771" s="123"/>
      <c r="F1771" s="10" t="s">
        <v>227</v>
      </c>
      <c r="G1771" s="24"/>
      <c r="H1771" s="19"/>
      <c r="I1771" s="44" t="s">
        <v>10</v>
      </c>
    </row>
    <row r="1772" spans="2:9" s="42" customFormat="1" x14ac:dyDescent="0.2">
      <c r="B1772" s="42">
        <v>12</v>
      </c>
      <c r="C1772" s="42" t="s">
        <v>388</v>
      </c>
      <c r="D1772" s="42" t="s">
        <v>295</v>
      </c>
      <c r="E1772" s="123"/>
      <c r="F1772" s="10" t="s">
        <v>218</v>
      </c>
      <c r="G1772" s="24"/>
      <c r="H1772" s="19"/>
      <c r="I1772" s="44" t="s">
        <v>10</v>
      </c>
    </row>
    <row r="1773" spans="2:9" s="42" customFormat="1" x14ac:dyDescent="0.2">
      <c r="B1773" s="42">
        <v>12</v>
      </c>
      <c r="C1773" s="42" t="s">
        <v>388</v>
      </c>
      <c r="D1773" s="42" t="s">
        <v>295</v>
      </c>
      <c r="E1773" s="123"/>
      <c r="F1773" s="7" t="s">
        <v>229</v>
      </c>
      <c r="G1773" s="24"/>
      <c r="H1773" s="19"/>
      <c r="I1773" s="44" t="s">
        <v>10</v>
      </c>
    </row>
    <row r="1774" spans="2:9" s="42" customFormat="1" x14ac:dyDescent="0.2">
      <c r="B1774" s="42">
        <v>12</v>
      </c>
      <c r="C1774" s="42" t="s">
        <v>388</v>
      </c>
      <c r="D1774" s="42" t="s">
        <v>295</v>
      </c>
      <c r="E1774" s="123"/>
      <c r="F1774" s="10" t="s">
        <v>223</v>
      </c>
      <c r="G1774" s="24"/>
      <c r="H1774" s="19"/>
      <c r="I1774" s="44" t="s">
        <v>10</v>
      </c>
    </row>
    <row r="1775" spans="2:9" s="42" customFormat="1" x14ac:dyDescent="0.2">
      <c r="B1775" s="42">
        <v>12</v>
      </c>
      <c r="C1775" s="42" t="s">
        <v>388</v>
      </c>
      <c r="D1775" s="42" t="s">
        <v>295</v>
      </c>
      <c r="E1775" s="123"/>
      <c r="F1775" s="10" t="s">
        <v>217</v>
      </c>
      <c r="G1775" s="24"/>
      <c r="H1775" s="19"/>
      <c r="I1775" s="44" t="s">
        <v>10</v>
      </c>
    </row>
    <row r="1776" spans="2:9" s="42" customFormat="1" x14ac:dyDescent="0.2">
      <c r="B1776" s="42">
        <v>12</v>
      </c>
      <c r="C1776" s="42" t="s">
        <v>388</v>
      </c>
      <c r="D1776" s="42" t="s">
        <v>295</v>
      </c>
      <c r="E1776" s="123"/>
      <c r="F1776" s="10" t="s">
        <v>221</v>
      </c>
      <c r="G1776" s="24"/>
      <c r="H1776" s="19"/>
      <c r="I1776" s="44" t="s">
        <v>10</v>
      </c>
    </row>
    <row r="1777" spans="2:9" s="42" customFormat="1" x14ac:dyDescent="0.2">
      <c r="B1777" s="42">
        <v>12</v>
      </c>
      <c r="C1777" s="42" t="s">
        <v>388</v>
      </c>
      <c r="D1777" s="42" t="s">
        <v>295</v>
      </c>
      <c r="E1777" s="123"/>
      <c r="F1777" s="10" t="s">
        <v>252</v>
      </c>
      <c r="G1777" s="24"/>
      <c r="H1777" s="19"/>
      <c r="I1777" s="44" t="s">
        <v>10</v>
      </c>
    </row>
    <row r="1778" spans="2:9" s="42" customFormat="1" x14ac:dyDescent="0.2">
      <c r="B1778" s="42">
        <v>12</v>
      </c>
      <c r="C1778" s="42" t="s">
        <v>388</v>
      </c>
      <c r="D1778" s="42" t="s">
        <v>295</v>
      </c>
      <c r="E1778" s="123"/>
      <c r="F1778" s="10" t="s">
        <v>226</v>
      </c>
      <c r="G1778" s="24"/>
      <c r="H1778" s="19"/>
      <c r="I1778" s="44" t="s">
        <v>10</v>
      </c>
    </row>
    <row r="1779" spans="2:9" s="42" customFormat="1" x14ac:dyDescent="0.2">
      <c r="B1779" s="42">
        <v>12</v>
      </c>
      <c r="C1779" s="42" t="s">
        <v>388</v>
      </c>
      <c r="D1779" s="42" t="s">
        <v>295</v>
      </c>
      <c r="E1779" s="123"/>
      <c r="F1779" s="7" t="s">
        <v>230</v>
      </c>
      <c r="G1779" s="24"/>
      <c r="H1779" s="19"/>
      <c r="I1779" s="44" t="s">
        <v>10</v>
      </c>
    </row>
    <row r="1780" spans="2:9" s="42" customFormat="1" x14ac:dyDescent="0.2">
      <c r="B1780" s="42">
        <v>12</v>
      </c>
      <c r="C1780" s="42" t="s">
        <v>388</v>
      </c>
      <c r="D1780" s="42" t="s">
        <v>295</v>
      </c>
      <c r="E1780" s="123"/>
      <c r="F1780" s="10" t="s">
        <v>251</v>
      </c>
      <c r="G1780" s="24"/>
      <c r="H1780" s="19"/>
      <c r="I1780" s="44" t="s">
        <v>10</v>
      </c>
    </row>
    <row r="1781" spans="2:9" s="42" customFormat="1" x14ac:dyDescent="0.2">
      <c r="B1781" s="42">
        <v>12</v>
      </c>
      <c r="C1781" s="42" t="s">
        <v>388</v>
      </c>
      <c r="D1781" s="42" t="s">
        <v>295</v>
      </c>
      <c r="E1781" s="123"/>
      <c r="F1781" s="10" t="s">
        <v>219</v>
      </c>
      <c r="G1781" s="24"/>
      <c r="H1781" s="19"/>
      <c r="I1781" s="44" t="s">
        <v>10</v>
      </c>
    </row>
    <row r="1782" spans="2:9" s="42" customFormat="1" x14ac:dyDescent="0.2">
      <c r="B1782" s="42">
        <v>12</v>
      </c>
      <c r="C1782" s="42" t="s">
        <v>388</v>
      </c>
      <c r="D1782" s="42" t="s">
        <v>295</v>
      </c>
      <c r="E1782" s="123"/>
      <c r="F1782" s="10" t="s">
        <v>225</v>
      </c>
      <c r="G1782" s="24"/>
      <c r="H1782" s="19"/>
      <c r="I1782" s="44" t="s">
        <v>10</v>
      </c>
    </row>
    <row r="1783" spans="2:9" s="42" customFormat="1" x14ac:dyDescent="0.2">
      <c r="B1783" s="42">
        <v>12</v>
      </c>
      <c r="C1783" s="42" t="s">
        <v>388</v>
      </c>
      <c r="D1783" s="42" t="s">
        <v>295</v>
      </c>
      <c r="E1783" s="123"/>
      <c r="F1783" s="10" t="s">
        <v>253</v>
      </c>
      <c r="G1783" s="24"/>
      <c r="H1783" s="19"/>
      <c r="I1783" s="44" t="s">
        <v>10</v>
      </c>
    </row>
    <row r="1784" spans="2:9" s="42" customFormat="1" x14ac:dyDescent="0.2">
      <c r="B1784" s="42">
        <v>12</v>
      </c>
      <c r="C1784" s="42" t="s">
        <v>388</v>
      </c>
      <c r="D1784" s="42" t="s">
        <v>295</v>
      </c>
      <c r="E1784" s="123"/>
      <c r="F1784" s="10" t="s">
        <v>77</v>
      </c>
      <c r="G1784" s="24"/>
      <c r="H1784" s="19"/>
      <c r="I1784" s="44" t="s">
        <v>10</v>
      </c>
    </row>
    <row r="1785" spans="2:9" s="42" customFormat="1" x14ac:dyDescent="0.2">
      <c r="B1785" s="42">
        <v>12</v>
      </c>
      <c r="C1785" s="42" t="s">
        <v>388</v>
      </c>
      <c r="D1785" s="42" t="s">
        <v>295</v>
      </c>
      <c r="E1785" s="123"/>
      <c r="F1785" s="10" t="s">
        <v>224</v>
      </c>
      <c r="G1785" s="24"/>
      <c r="H1785" s="19"/>
      <c r="I1785" s="44" t="s">
        <v>10</v>
      </c>
    </row>
    <row r="1786" spans="2:9" s="42" customFormat="1" ht="13.5" customHeight="1" x14ac:dyDescent="0.2">
      <c r="B1786" s="42">
        <v>12</v>
      </c>
      <c r="C1786" s="42" t="s">
        <v>388</v>
      </c>
      <c r="D1786" s="42" t="s">
        <v>295</v>
      </c>
      <c r="E1786" s="123"/>
      <c r="F1786" s="7" t="s">
        <v>231</v>
      </c>
      <c r="G1786" s="24"/>
      <c r="H1786" s="19"/>
      <c r="I1786" s="44" t="s">
        <v>10</v>
      </c>
    </row>
    <row r="1787" spans="2:9" s="42" customFormat="1" x14ac:dyDescent="0.2">
      <c r="B1787" s="42">
        <v>12</v>
      </c>
      <c r="C1787" s="42" t="s">
        <v>388</v>
      </c>
      <c r="D1787" s="42" t="s">
        <v>295</v>
      </c>
      <c r="E1787" s="123"/>
      <c r="F1787" s="11" t="e">
        <f>#REF!</f>
        <v>#REF!</v>
      </c>
      <c r="G1787" s="24"/>
      <c r="H1787" s="19"/>
      <c r="I1787" s="44" t="s">
        <v>10</v>
      </c>
    </row>
    <row r="1788" spans="2:9" s="42" customFormat="1" x14ac:dyDescent="0.2">
      <c r="B1788" s="42">
        <v>12</v>
      </c>
      <c r="C1788" s="42" t="s">
        <v>388</v>
      </c>
      <c r="D1788" s="42" t="s">
        <v>295</v>
      </c>
      <c r="E1788" s="123"/>
      <c r="F1788" s="11" t="e">
        <f>#REF!</f>
        <v>#REF!</v>
      </c>
      <c r="G1788" s="24"/>
      <c r="H1788" s="19"/>
      <c r="I1788" s="44" t="s">
        <v>10</v>
      </c>
    </row>
    <row r="1789" spans="2:9" s="42" customFormat="1" x14ac:dyDescent="0.2">
      <c r="B1789" s="42">
        <v>12</v>
      </c>
      <c r="C1789" s="42" t="s">
        <v>388</v>
      </c>
      <c r="D1789" s="42" t="s">
        <v>295</v>
      </c>
      <c r="E1789" s="123"/>
      <c r="F1789" s="11" t="e">
        <f>#REF!</f>
        <v>#REF!</v>
      </c>
      <c r="G1789" s="24"/>
      <c r="H1789" s="19"/>
      <c r="I1789" s="44" t="s">
        <v>10</v>
      </c>
    </row>
    <row r="1790" spans="2:9" s="42" customFormat="1" x14ac:dyDescent="0.2">
      <c r="B1790" s="42">
        <v>12</v>
      </c>
      <c r="C1790" s="42" t="s">
        <v>388</v>
      </c>
      <c r="D1790" s="42" t="s">
        <v>295</v>
      </c>
      <c r="E1790" s="123"/>
      <c r="F1790" s="11" t="e">
        <f>#REF!</f>
        <v>#REF!</v>
      </c>
      <c r="G1790" s="24"/>
      <c r="H1790" s="19"/>
      <c r="I1790" s="44" t="s">
        <v>10</v>
      </c>
    </row>
    <row r="1791" spans="2:9" s="42" customFormat="1" x14ac:dyDescent="0.2">
      <c r="B1791" s="42">
        <v>12</v>
      </c>
      <c r="C1791" s="42" t="s">
        <v>388</v>
      </c>
      <c r="D1791" s="42" t="s">
        <v>295</v>
      </c>
      <c r="E1791" s="123"/>
      <c r="F1791" s="11" t="e">
        <f>#REF!</f>
        <v>#REF!</v>
      </c>
      <c r="G1791" s="24"/>
      <c r="H1791" s="19"/>
      <c r="I1791" s="44" t="s">
        <v>10</v>
      </c>
    </row>
    <row r="1792" spans="2:9" s="42" customFormat="1" x14ac:dyDescent="0.2">
      <c r="B1792" s="42">
        <v>12</v>
      </c>
      <c r="C1792" s="42" t="s">
        <v>388</v>
      </c>
      <c r="D1792" s="42" t="s">
        <v>295</v>
      </c>
      <c r="E1792" s="123"/>
      <c r="F1792" s="11" t="e">
        <f>#REF!</f>
        <v>#REF!</v>
      </c>
      <c r="G1792" s="24"/>
      <c r="H1792" s="19"/>
      <c r="I1792" s="44" t="s">
        <v>10</v>
      </c>
    </row>
    <row r="1793" spans="2:9" s="42" customFormat="1" x14ac:dyDescent="0.2">
      <c r="B1793" s="42">
        <v>12</v>
      </c>
      <c r="C1793" s="42" t="s">
        <v>388</v>
      </c>
      <c r="D1793" s="42" t="s">
        <v>295</v>
      </c>
      <c r="E1793" s="123"/>
      <c r="F1793" s="11" t="e">
        <f>#REF!</f>
        <v>#REF!</v>
      </c>
      <c r="G1793" s="24"/>
      <c r="H1793" s="19"/>
      <c r="I1793" s="44" t="s">
        <v>10</v>
      </c>
    </row>
    <row r="1794" spans="2:9" s="42" customFormat="1" x14ac:dyDescent="0.2">
      <c r="B1794" s="42">
        <v>12</v>
      </c>
      <c r="C1794" s="42" t="s">
        <v>388</v>
      </c>
      <c r="D1794" s="42" t="s">
        <v>295</v>
      </c>
      <c r="E1794" s="123"/>
      <c r="F1794" s="11" t="e">
        <f>#REF!</f>
        <v>#REF!</v>
      </c>
      <c r="G1794" s="24"/>
      <c r="H1794" s="19"/>
      <c r="I1794" s="44" t="s">
        <v>10</v>
      </c>
    </row>
    <row r="1795" spans="2:9" s="42" customFormat="1" x14ac:dyDescent="0.2">
      <c r="B1795" s="42">
        <v>12</v>
      </c>
      <c r="C1795" s="42" t="s">
        <v>388</v>
      </c>
      <c r="D1795" s="42" t="s">
        <v>295</v>
      </c>
      <c r="E1795" s="123"/>
      <c r="F1795" s="11" t="e">
        <f>#REF!</f>
        <v>#REF!</v>
      </c>
      <c r="G1795" s="24"/>
      <c r="H1795" s="19"/>
      <c r="I1795" s="44" t="s">
        <v>10</v>
      </c>
    </row>
    <row r="1796" spans="2:9" s="42" customFormat="1" x14ac:dyDescent="0.2">
      <c r="B1796" s="42">
        <v>12</v>
      </c>
      <c r="C1796" s="42" t="s">
        <v>388</v>
      </c>
      <c r="D1796" s="42" t="s">
        <v>295</v>
      </c>
      <c r="E1796" s="123"/>
      <c r="F1796" s="11" t="e">
        <f>#REF!</f>
        <v>#REF!</v>
      </c>
      <c r="G1796" s="24"/>
      <c r="H1796" s="19"/>
      <c r="I1796" s="44" t="s">
        <v>10</v>
      </c>
    </row>
    <row r="1797" spans="2:9" s="42" customFormat="1" x14ac:dyDescent="0.2">
      <c r="B1797" s="42">
        <v>12</v>
      </c>
      <c r="C1797" s="42" t="s">
        <v>388</v>
      </c>
      <c r="D1797" s="42" t="s">
        <v>295</v>
      </c>
      <c r="E1797" s="123"/>
      <c r="F1797" s="11" t="e">
        <f>#REF!</f>
        <v>#REF!</v>
      </c>
      <c r="G1797" s="24"/>
      <c r="H1797" s="19"/>
      <c r="I1797" s="44" t="s">
        <v>10</v>
      </c>
    </row>
    <row r="1798" spans="2:9" s="42" customFormat="1" x14ac:dyDescent="0.2">
      <c r="B1798" s="42">
        <v>12</v>
      </c>
      <c r="C1798" s="42" t="s">
        <v>388</v>
      </c>
      <c r="D1798" s="42" t="s">
        <v>295</v>
      </c>
      <c r="E1798" s="123"/>
      <c r="F1798" s="11" t="e">
        <f>#REF!</f>
        <v>#REF!</v>
      </c>
      <c r="G1798" s="24"/>
      <c r="H1798" s="19"/>
      <c r="I1798" s="44" t="s">
        <v>10</v>
      </c>
    </row>
    <row r="1799" spans="2:9" s="42" customFormat="1" x14ac:dyDescent="0.2">
      <c r="B1799" s="42">
        <v>12</v>
      </c>
      <c r="C1799" s="42" t="s">
        <v>388</v>
      </c>
      <c r="D1799" s="42" t="s">
        <v>295</v>
      </c>
      <c r="E1799" s="123"/>
      <c r="F1799" s="11" t="e">
        <f>#REF!</f>
        <v>#REF!</v>
      </c>
      <c r="G1799" s="24"/>
      <c r="H1799" s="19"/>
      <c r="I1799" s="44" t="s">
        <v>10</v>
      </c>
    </row>
    <row r="1800" spans="2:9" s="42" customFormat="1" x14ac:dyDescent="0.2">
      <c r="B1800" s="42">
        <v>12</v>
      </c>
      <c r="C1800" s="42" t="s">
        <v>388</v>
      </c>
      <c r="D1800" s="42" t="s">
        <v>295</v>
      </c>
      <c r="E1800" s="123"/>
      <c r="F1800" s="11" t="e">
        <f>#REF!</f>
        <v>#REF!</v>
      </c>
      <c r="G1800" s="24"/>
      <c r="H1800" s="19"/>
      <c r="I1800" s="44" t="s">
        <v>10</v>
      </c>
    </row>
    <row r="1801" spans="2:9" s="42" customFormat="1" x14ac:dyDescent="0.2">
      <c r="B1801" s="42">
        <v>12</v>
      </c>
      <c r="C1801" s="42" t="s">
        <v>388</v>
      </c>
      <c r="D1801" s="42" t="s">
        <v>295</v>
      </c>
      <c r="E1801" s="123"/>
      <c r="F1801" s="11" t="e">
        <f>#REF!</f>
        <v>#REF!</v>
      </c>
      <c r="G1801" s="24"/>
      <c r="H1801" s="19"/>
      <c r="I1801" s="44" t="s">
        <v>10</v>
      </c>
    </row>
    <row r="1802" spans="2:9" s="42" customFormat="1" x14ac:dyDescent="0.2">
      <c r="B1802" s="42">
        <v>12</v>
      </c>
      <c r="C1802" s="42" t="s">
        <v>388</v>
      </c>
      <c r="D1802" s="42" t="s">
        <v>295</v>
      </c>
      <c r="E1802" s="123"/>
      <c r="F1802" s="11" t="e">
        <f>#REF!</f>
        <v>#REF!</v>
      </c>
      <c r="G1802" s="24"/>
      <c r="H1802" s="19"/>
      <c r="I1802" s="44" t="s">
        <v>10</v>
      </c>
    </row>
    <row r="1803" spans="2:9" s="42" customFormat="1" x14ac:dyDescent="0.2">
      <c r="B1803" s="42">
        <v>12</v>
      </c>
      <c r="C1803" s="42" t="s">
        <v>388</v>
      </c>
      <c r="D1803" s="42" t="s">
        <v>295</v>
      </c>
      <c r="E1803" s="123"/>
      <c r="F1803" s="11" t="e">
        <f>#REF!</f>
        <v>#REF!</v>
      </c>
      <c r="G1803" s="24"/>
      <c r="H1803" s="19"/>
      <c r="I1803" s="44" t="s">
        <v>10</v>
      </c>
    </row>
    <row r="1804" spans="2:9" s="42" customFormat="1" x14ac:dyDescent="0.2">
      <c r="B1804" s="42">
        <v>12</v>
      </c>
      <c r="C1804" s="42" t="s">
        <v>388</v>
      </c>
      <c r="D1804" s="42" t="s">
        <v>295</v>
      </c>
      <c r="E1804" s="123"/>
      <c r="F1804" s="11" t="e">
        <f>#REF!</f>
        <v>#REF!</v>
      </c>
      <c r="G1804" s="24"/>
      <c r="H1804" s="19"/>
      <c r="I1804" s="44" t="s">
        <v>10</v>
      </c>
    </row>
    <row r="1805" spans="2:9" s="42" customFormat="1" x14ac:dyDescent="0.2">
      <c r="B1805" s="42">
        <v>12</v>
      </c>
      <c r="C1805" s="42" t="s">
        <v>388</v>
      </c>
      <c r="D1805" s="42" t="s">
        <v>295</v>
      </c>
      <c r="E1805" s="123"/>
      <c r="F1805" s="11" t="e">
        <f>#REF!</f>
        <v>#REF!</v>
      </c>
      <c r="G1805" s="24"/>
      <c r="H1805" s="19"/>
      <c r="I1805" s="44" t="s">
        <v>10</v>
      </c>
    </row>
    <row r="1806" spans="2:9" s="42" customFormat="1" x14ac:dyDescent="0.2">
      <c r="B1806" s="42">
        <v>12</v>
      </c>
      <c r="C1806" s="42" t="s">
        <v>388</v>
      </c>
      <c r="D1806" s="42" t="s">
        <v>295</v>
      </c>
      <c r="E1806" s="123"/>
      <c r="F1806" s="11" t="e">
        <f>#REF!</f>
        <v>#REF!</v>
      </c>
      <c r="G1806" s="24"/>
      <c r="H1806" s="19"/>
      <c r="I1806" s="44" t="s">
        <v>10</v>
      </c>
    </row>
    <row r="1807" spans="2:9" s="42" customFormat="1" x14ac:dyDescent="0.2">
      <c r="B1807" s="42">
        <v>12</v>
      </c>
      <c r="C1807" s="42" t="s">
        <v>388</v>
      </c>
      <c r="D1807" s="42" t="s">
        <v>116</v>
      </c>
      <c r="E1807" s="123"/>
      <c r="F1807" s="7" t="s">
        <v>228</v>
      </c>
      <c r="G1807" s="24"/>
      <c r="H1807" s="19"/>
      <c r="I1807" s="44" t="s">
        <v>10</v>
      </c>
    </row>
    <row r="1808" spans="2:9" s="42" customFormat="1" x14ac:dyDescent="0.2">
      <c r="B1808" s="42">
        <v>12</v>
      </c>
      <c r="C1808" s="42" t="s">
        <v>388</v>
      </c>
      <c r="D1808" s="42" t="s">
        <v>116</v>
      </c>
      <c r="E1808" s="123"/>
      <c r="F1808" s="10" t="s">
        <v>216</v>
      </c>
      <c r="G1808" s="24"/>
      <c r="H1808" s="19"/>
      <c r="I1808" s="44" t="s">
        <v>10</v>
      </c>
    </row>
    <row r="1809" spans="2:9" s="42" customFormat="1" x14ac:dyDescent="0.2">
      <c r="B1809" s="42">
        <v>12</v>
      </c>
      <c r="C1809" s="42" t="s">
        <v>388</v>
      </c>
      <c r="D1809" s="42" t="s">
        <v>116</v>
      </c>
      <c r="E1809" s="123"/>
      <c r="F1809" s="10" t="s">
        <v>220</v>
      </c>
      <c r="G1809" s="24"/>
      <c r="H1809" s="19"/>
      <c r="I1809" s="44" t="s">
        <v>10</v>
      </c>
    </row>
    <row r="1810" spans="2:9" s="42" customFormat="1" x14ac:dyDescent="0.2">
      <c r="B1810" s="42">
        <v>12</v>
      </c>
      <c r="C1810" s="42" t="s">
        <v>388</v>
      </c>
      <c r="D1810" s="42" t="s">
        <v>116</v>
      </c>
      <c r="E1810" s="123"/>
      <c r="F1810" s="10" t="s">
        <v>227</v>
      </c>
      <c r="G1810" s="24"/>
      <c r="H1810" s="19"/>
      <c r="I1810" s="44" t="s">
        <v>10</v>
      </c>
    </row>
    <row r="1811" spans="2:9" s="42" customFormat="1" x14ac:dyDescent="0.2">
      <c r="B1811" s="42">
        <v>12</v>
      </c>
      <c r="C1811" s="42" t="s">
        <v>388</v>
      </c>
      <c r="D1811" s="42" t="s">
        <v>116</v>
      </c>
      <c r="E1811" s="123"/>
      <c r="F1811" s="10" t="s">
        <v>218</v>
      </c>
      <c r="G1811" s="24"/>
      <c r="H1811" s="19"/>
      <c r="I1811" s="44" t="s">
        <v>10</v>
      </c>
    </row>
    <row r="1812" spans="2:9" s="42" customFormat="1" x14ac:dyDescent="0.2">
      <c r="B1812" s="42">
        <v>12</v>
      </c>
      <c r="C1812" s="42" t="s">
        <v>388</v>
      </c>
      <c r="D1812" s="42" t="s">
        <v>116</v>
      </c>
      <c r="E1812" s="123"/>
      <c r="F1812" s="7" t="s">
        <v>229</v>
      </c>
      <c r="G1812" s="24"/>
      <c r="H1812" s="19"/>
      <c r="I1812" s="44" t="s">
        <v>10</v>
      </c>
    </row>
    <row r="1813" spans="2:9" s="42" customFormat="1" x14ac:dyDescent="0.2">
      <c r="B1813" s="42">
        <v>12</v>
      </c>
      <c r="C1813" s="42" t="s">
        <v>388</v>
      </c>
      <c r="D1813" s="42" t="s">
        <v>116</v>
      </c>
      <c r="E1813" s="123"/>
      <c r="F1813" s="10" t="s">
        <v>223</v>
      </c>
      <c r="G1813" s="24"/>
      <c r="H1813" s="19"/>
      <c r="I1813" s="44" t="s">
        <v>10</v>
      </c>
    </row>
    <row r="1814" spans="2:9" s="42" customFormat="1" x14ac:dyDescent="0.2">
      <c r="B1814" s="42">
        <v>12</v>
      </c>
      <c r="C1814" s="42" t="s">
        <v>388</v>
      </c>
      <c r="D1814" s="42" t="s">
        <v>116</v>
      </c>
      <c r="E1814" s="123"/>
      <c r="F1814" s="10" t="s">
        <v>217</v>
      </c>
      <c r="G1814" s="24"/>
      <c r="H1814" s="19"/>
      <c r="I1814" s="44" t="s">
        <v>10</v>
      </c>
    </row>
    <row r="1815" spans="2:9" s="42" customFormat="1" x14ac:dyDescent="0.2">
      <c r="B1815" s="42">
        <v>12</v>
      </c>
      <c r="C1815" s="42" t="s">
        <v>388</v>
      </c>
      <c r="D1815" s="42" t="s">
        <v>116</v>
      </c>
      <c r="E1815" s="123"/>
      <c r="F1815" s="10" t="s">
        <v>221</v>
      </c>
      <c r="G1815" s="24"/>
      <c r="H1815" s="19"/>
      <c r="I1815" s="44" t="s">
        <v>10</v>
      </c>
    </row>
    <row r="1816" spans="2:9" s="42" customFormat="1" x14ac:dyDescent="0.2">
      <c r="B1816" s="42">
        <v>12</v>
      </c>
      <c r="C1816" s="42" t="s">
        <v>388</v>
      </c>
      <c r="D1816" s="42" t="s">
        <v>116</v>
      </c>
      <c r="E1816" s="123"/>
      <c r="F1816" s="10" t="s">
        <v>252</v>
      </c>
      <c r="G1816" s="24"/>
      <c r="H1816" s="19"/>
      <c r="I1816" s="44" t="s">
        <v>10</v>
      </c>
    </row>
    <row r="1817" spans="2:9" s="42" customFormat="1" x14ac:dyDescent="0.2">
      <c r="B1817" s="42">
        <v>12</v>
      </c>
      <c r="C1817" s="42" t="s">
        <v>388</v>
      </c>
      <c r="D1817" s="42" t="s">
        <v>116</v>
      </c>
      <c r="E1817" s="123"/>
      <c r="F1817" s="10" t="s">
        <v>226</v>
      </c>
      <c r="G1817" s="24"/>
      <c r="H1817" s="19"/>
      <c r="I1817" s="44" t="s">
        <v>10</v>
      </c>
    </row>
    <row r="1818" spans="2:9" s="42" customFormat="1" x14ac:dyDescent="0.2">
      <c r="B1818" s="42">
        <v>12</v>
      </c>
      <c r="C1818" s="42" t="s">
        <v>388</v>
      </c>
      <c r="D1818" s="42" t="s">
        <v>116</v>
      </c>
      <c r="E1818" s="123"/>
      <c r="F1818" s="7" t="s">
        <v>230</v>
      </c>
      <c r="G1818" s="24"/>
      <c r="H1818" s="19"/>
      <c r="I1818" s="44" t="s">
        <v>10</v>
      </c>
    </row>
    <row r="1819" spans="2:9" s="42" customFormat="1" x14ac:dyDescent="0.2">
      <c r="B1819" s="42">
        <v>12</v>
      </c>
      <c r="C1819" s="42" t="s">
        <v>388</v>
      </c>
      <c r="D1819" s="42" t="s">
        <v>116</v>
      </c>
      <c r="E1819" s="123"/>
      <c r="F1819" s="10" t="s">
        <v>251</v>
      </c>
      <c r="G1819" s="24"/>
      <c r="H1819" s="19"/>
      <c r="I1819" s="44" t="s">
        <v>10</v>
      </c>
    </row>
    <row r="1820" spans="2:9" s="42" customFormat="1" x14ac:dyDescent="0.2">
      <c r="B1820" s="42">
        <v>12</v>
      </c>
      <c r="C1820" s="42" t="s">
        <v>388</v>
      </c>
      <c r="D1820" s="42" t="s">
        <v>116</v>
      </c>
      <c r="E1820" s="123"/>
      <c r="F1820" s="10" t="s">
        <v>219</v>
      </c>
      <c r="G1820" s="24"/>
      <c r="H1820" s="19"/>
      <c r="I1820" s="44" t="s">
        <v>10</v>
      </c>
    </row>
    <row r="1821" spans="2:9" s="42" customFormat="1" x14ac:dyDescent="0.2">
      <c r="B1821" s="42">
        <v>12</v>
      </c>
      <c r="C1821" s="42" t="s">
        <v>388</v>
      </c>
      <c r="D1821" s="42" t="s">
        <v>116</v>
      </c>
      <c r="E1821" s="123"/>
      <c r="F1821" s="10" t="s">
        <v>225</v>
      </c>
      <c r="G1821" s="24"/>
      <c r="H1821" s="19"/>
      <c r="I1821" s="44" t="s">
        <v>10</v>
      </c>
    </row>
    <row r="1822" spans="2:9" s="42" customFormat="1" x14ac:dyDescent="0.2">
      <c r="B1822" s="42">
        <v>12</v>
      </c>
      <c r="C1822" s="42" t="s">
        <v>388</v>
      </c>
      <c r="D1822" s="42" t="s">
        <v>116</v>
      </c>
      <c r="E1822" s="123"/>
      <c r="F1822" s="10" t="s">
        <v>253</v>
      </c>
      <c r="G1822" s="24"/>
      <c r="H1822" s="19"/>
      <c r="I1822" s="44" t="s">
        <v>10</v>
      </c>
    </row>
    <row r="1823" spans="2:9" s="42" customFormat="1" x14ac:dyDescent="0.2">
      <c r="B1823" s="42">
        <v>12</v>
      </c>
      <c r="C1823" s="42" t="s">
        <v>388</v>
      </c>
      <c r="D1823" s="42" t="s">
        <v>116</v>
      </c>
      <c r="E1823" s="123"/>
      <c r="F1823" s="10" t="s">
        <v>77</v>
      </c>
      <c r="G1823" s="24"/>
      <c r="H1823" s="19"/>
      <c r="I1823" s="44" t="s">
        <v>10</v>
      </c>
    </row>
    <row r="1824" spans="2:9" s="42" customFormat="1" x14ac:dyDescent="0.2">
      <c r="B1824" s="42">
        <v>12</v>
      </c>
      <c r="C1824" s="42" t="s">
        <v>388</v>
      </c>
      <c r="D1824" s="42" t="s">
        <v>116</v>
      </c>
      <c r="E1824" s="123"/>
      <c r="F1824" s="10" t="s">
        <v>224</v>
      </c>
      <c r="G1824" s="24"/>
      <c r="H1824" s="19"/>
      <c r="I1824" s="44" t="s">
        <v>10</v>
      </c>
    </row>
    <row r="1825" spans="2:9" s="42" customFormat="1" x14ac:dyDescent="0.2">
      <c r="B1825" s="42">
        <v>12</v>
      </c>
      <c r="C1825" s="42" t="s">
        <v>388</v>
      </c>
      <c r="D1825" s="42" t="s">
        <v>116</v>
      </c>
      <c r="E1825" s="123"/>
      <c r="F1825" s="7" t="s">
        <v>231</v>
      </c>
      <c r="G1825" s="24"/>
      <c r="H1825" s="19"/>
      <c r="I1825" s="44" t="s">
        <v>10</v>
      </c>
    </row>
    <row r="1826" spans="2:9" s="42" customFormat="1" x14ac:dyDescent="0.2">
      <c r="B1826" s="42">
        <v>12</v>
      </c>
      <c r="C1826" s="42" t="s">
        <v>388</v>
      </c>
      <c r="D1826" s="42" t="s">
        <v>116</v>
      </c>
      <c r="E1826" s="123"/>
      <c r="F1826" s="11" t="e">
        <f>#REF!</f>
        <v>#REF!</v>
      </c>
      <c r="G1826" s="24"/>
      <c r="H1826" s="19"/>
      <c r="I1826" s="44" t="s">
        <v>10</v>
      </c>
    </row>
    <row r="1827" spans="2:9" s="42" customFormat="1" x14ac:dyDescent="0.2">
      <c r="B1827" s="42">
        <v>12</v>
      </c>
      <c r="C1827" s="42" t="s">
        <v>388</v>
      </c>
      <c r="D1827" s="42" t="s">
        <v>116</v>
      </c>
      <c r="E1827" s="123"/>
      <c r="F1827" s="11" t="e">
        <f>#REF!</f>
        <v>#REF!</v>
      </c>
      <c r="G1827" s="24"/>
      <c r="H1827" s="19"/>
      <c r="I1827" s="44" t="s">
        <v>10</v>
      </c>
    </row>
    <row r="1828" spans="2:9" s="42" customFormat="1" x14ac:dyDescent="0.2">
      <c r="B1828" s="42">
        <v>12</v>
      </c>
      <c r="C1828" s="42" t="s">
        <v>388</v>
      </c>
      <c r="D1828" s="42" t="s">
        <v>116</v>
      </c>
      <c r="E1828" s="123"/>
      <c r="F1828" s="11" t="e">
        <f>#REF!</f>
        <v>#REF!</v>
      </c>
      <c r="G1828" s="24"/>
      <c r="H1828" s="19"/>
      <c r="I1828" s="44" t="s">
        <v>10</v>
      </c>
    </row>
    <row r="1829" spans="2:9" s="42" customFormat="1" x14ac:dyDescent="0.2">
      <c r="B1829" s="42">
        <v>12</v>
      </c>
      <c r="C1829" s="42" t="s">
        <v>388</v>
      </c>
      <c r="D1829" s="42" t="s">
        <v>116</v>
      </c>
      <c r="E1829" s="123"/>
      <c r="F1829" s="11" t="e">
        <f>#REF!</f>
        <v>#REF!</v>
      </c>
      <c r="G1829" s="24"/>
      <c r="H1829" s="19"/>
      <c r="I1829" s="44" t="s">
        <v>10</v>
      </c>
    </row>
    <row r="1830" spans="2:9" s="42" customFormat="1" x14ac:dyDescent="0.2">
      <c r="B1830" s="42">
        <v>12</v>
      </c>
      <c r="C1830" s="42" t="s">
        <v>388</v>
      </c>
      <c r="D1830" s="42" t="s">
        <v>116</v>
      </c>
      <c r="E1830" s="123"/>
      <c r="F1830" s="11" t="e">
        <f>#REF!</f>
        <v>#REF!</v>
      </c>
      <c r="G1830" s="24"/>
      <c r="H1830" s="19"/>
      <c r="I1830" s="44" t="s">
        <v>10</v>
      </c>
    </row>
    <row r="1831" spans="2:9" s="42" customFormat="1" x14ac:dyDescent="0.2">
      <c r="B1831" s="42">
        <v>12</v>
      </c>
      <c r="C1831" s="42" t="s">
        <v>388</v>
      </c>
      <c r="D1831" s="42" t="s">
        <v>116</v>
      </c>
      <c r="E1831" s="123"/>
      <c r="F1831" s="11" t="e">
        <f>#REF!</f>
        <v>#REF!</v>
      </c>
      <c r="G1831" s="24"/>
      <c r="H1831" s="19"/>
      <c r="I1831" s="44" t="s">
        <v>10</v>
      </c>
    </row>
    <row r="1832" spans="2:9" s="42" customFormat="1" x14ac:dyDescent="0.2">
      <c r="B1832" s="42">
        <v>12</v>
      </c>
      <c r="C1832" s="42" t="s">
        <v>388</v>
      </c>
      <c r="D1832" s="42" t="s">
        <v>116</v>
      </c>
      <c r="E1832" s="123"/>
      <c r="F1832" s="11" t="e">
        <f>#REF!</f>
        <v>#REF!</v>
      </c>
      <c r="G1832" s="24"/>
      <c r="H1832" s="19"/>
      <c r="I1832" s="44" t="s">
        <v>10</v>
      </c>
    </row>
    <row r="1833" spans="2:9" s="42" customFormat="1" x14ac:dyDescent="0.2">
      <c r="B1833" s="42">
        <v>12</v>
      </c>
      <c r="C1833" s="42" t="s">
        <v>388</v>
      </c>
      <c r="D1833" s="42" t="s">
        <v>116</v>
      </c>
      <c r="E1833" s="123"/>
      <c r="F1833" s="11" t="e">
        <f>#REF!</f>
        <v>#REF!</v>
      </c>
      <c r="G1833" s="24"/>
      <c r="H1833" s="19"/>
      <c r="I1833" s="44" t="s">
        <v>10</v>
      </c>
    </row>
    <row r="1834" spans="2:9" s="42" customFormat="1" x14ac:dyDescent="0.2">
      <c r="B1834" s="42">
        <v>12</v>
      </c>
      <c r="C1834" s="42" t="s">
        <v>388</v>
      </c>
      <c r="D1834" s="42" t="s">
        <v>116</v>
      </c>
      <c r="E1834" s="123"/>
      <c r="F1834" s="11" t="e">
        <f>#REF!</f>
        <v>#REF!</v>
      </c>
      <c r="G1834" s="24"/>
      <c r="H1834" s="19"/>
      <c r="I1834" s="44" t="s">
        <v>10</v>
      </c>
    </row>
    <row r="1835" spans="2:9" s="42" customFormat="1" x14ac:dyDescent="0.2">
      <c r="B1835" s="42">
        <v>12</v>
      </c>
      <c r="C1835" s="42" t="s">
        <v>388</v>
      </c>
      <c r="D1835" s="42" t="s">
        <v>116</v>
      </c>
      <c r="E1835" s="123"/>
      <c r="F1835" s="11" t="e">
        <f>#REF!</f>
        <v>#REF!</v>
      </c>
      <c r="G1835" s="24"/>
      <c r="H1835" s="19"/>
      <c r="I1835" s="44" t="s">
        <v>10</v>
      </c>
    </row>
    <row r="1836" spans="2:9" s="42" customFormat="1" x14ac:dyDescent="0.2">
      <c r="B1836" s="42">
        <v>12</v>
      </c>
      <c r="C1836" s="42" t="s">
        <v>388</v>
      </c>
      <c r="D1836" s="42" t="s">
        <v>116</v>
      </c>
      <c r="E1836" s="123"/>
      <c r="F1836" s="11" t="e">
        <f>#REF!</f>
        <v>#REF!</v>
      </c>
      <c r="G1836" s="24"/>
      <c r="H1836" s="19"/>
      <c r="I1836" s="44" t="s">
        <v>10</v>
      </c>
    </row>
    <row r="1837" spans="2:9" s="42" customFormat="1" x14ac:dyDescent="0.2">
      <c r="B1837" s="42">
        <v>12</v>
      </c>
      <c r="C1837" s="42" t="s">
        <v>388</v>
      </c>
      <c r="D1837" s="42" t="s">
        <v>116</v>
      </c>
      <c r="E1837" s="123"/>
      <c r="F1837" s="11" t="e">
        <f>#REF!</f>
        <v>#REF!</v>
      </c>
      <c r="G1837" s="24"/>
      <c r="H1837" s="19"/>
      <c r="I1837" s="44" t="s">
        <v>10</v>
      </c>
    </row>
    <row r="1838" spans="2:9" s="42" customFormat="1" x14ac:dyDescent="0.2">
      <c r="B1838" s="42">
        <v>12</v>
      </c>
      <c r="C1838" s="42" t="s">
        <v>388</v>
      </c>
      <c r="D1838" s="42" t="s">
        <v>116</v>
      </c>
      <c r="E1838" s="123"/>
      <c r="F1838" s="11" t="e">
        <f>#REF!</f>
        <v>#REF!</v>
      </c>
      <c r="G1838" s="24"/>
      <c r="H1838" s="19"/>
      <c r="I1838" s="44" t="s">
        <v>10</v>
      </c>
    </row>
    <row r="1839" spans="2:9" s="42" customFormat="1" x14ac:dyDescent="0.2">
      <c r="B1839" s="42">
        <v>12</v>
      </c>
      <c r="C1839" s="42" t="s">
        <v>388</v>
      </c>
      <c r="D1839" s="42" t="s">
        <v>116</v>
      </c>
      <c r="E1839" s="123"/>
      <c r="F1839" s="11" t="e">
        <f>#REF!</f>
        <v>#REF!</v>
      </c>
      <c r="G1839" s="24"/>
      <c r="H1839" s="19"/>
      <c r="I1839" s="44" t="s">
        <v>10</v>
      </c>
    </row>
    <row r="1840" spans="2:9" s="42" customFormat="1" x14ac:dyDescent="0.2">
      <c r="B1840" s="42">
        <v>12</v>
      </c>
      <c r="C1840" s="42" t="s">
        <v>388</v>
      </c>
      <c r="D1840" s="42" t="s">
        <v>116</v>
      </c>
      <c r="E1840" s="123"/>
      <c r="F1840" s="11" t="e">
        <f>#REF!</f>
        <v>#REF!</v>
      </c>
      <c r="G1840" s="24"/>
      <c r="H1840" s="19"/>
      <c r="I1840" s="44" t="s">
        <v>10</v>
      </c>
    </row>
    <row r="1841" spans="2:9" s="42" customFormat="1" x14ac:dyDescent="0.2">
      <c r="B1841" s="42">
        <v>12</v>
      </c>
      <c r="C1841" s="42" t="s">
        <v>388</v>
      </c>
      <c r="D1841" s="42" t="s">
        <v>116</v>
      </c>
      <c r="E1841" s="123"/>
      <c r="F1841" s="11" t="e">
        <f>#REF!</f>
        <v>#REF!</v>
      </c>
      <c r="G1841" s="24"/>
      <c r="H1841" s="19"/>
      <c r="I1841" s="44" t="s">
        <v>10</v>
      </c>
    </row>
    <row r="1842" spans="2:9" s="42" customFormat="1" x14ac:dyDescent="0.2">
      <c r="B1842" s="42">
        <v>12</v>
      </c>
      <c r="C1842" s="42" t="s">
        <v>388</v>
      </c>
      <c r="D1842" s="42" t="s">
        <v>116</v>
      </c>
      <c r="E1842" s="123"/>
      <c r="F1842" s="11" t="e">
        <f>#REF!</f>
        <v>#REF!</v>
      </c>
      <c r="G1842" s="24"/>
      <c r="H1842" s="19"/>
      <c r="I1842" s="44" t="s">
        <v>10</v>
      </c>
    </row>
    <row r="1843" spans="2:9" s="42" customFormat="1" x14ac:dyDescent="0.2">
      <c r="B1843" s="42">
        <v>12</v>
      </c>
      <c r="C1843" s="42" t="s">
        <v>388</v>
      </c>
      <c r="D1843" s="42" t="s">
        <v>116</v>
      </c>
      <c r="E1843" s="123"/>
      <c r="F1843" s="11" t="e">
        <f>#REF!</f>
        <v>#REF!</v>
      </c>
      <c r="G1843" s="24"/>
      <c r="H1843" s="19"/>
      <c r="I1843" s="44" t="s">
        <v>10</v>
      </c>
    </row>
    <row r="1844" spans="2:9" s="42" customFormat="1" x14ac:dyDescent="0.2">
      <c r="B1844" s="42">
        <v>12</v>
      </c>
      <c r="C1844" s="42" t="s">
        <v>388</v>
      </c>
      <c r="D1844" s="42" t="s">
        <v>116</v>
      </c>
      <c r="E1844" s="123"/>
      <c r="F1844" s="11" t="e">
        <f>#REF!</f>
        <v>#REF!</v>
      </c>
      <c r="G1844" s="24"/>
      <c r="H1844" s="19"/>
      <c r="I1844" s="44" t="s">
        <v>10</v>
      </c>
    </row>
    <row r="1845" spans="2:9" s="42" customFormat="1" x14ac:dyDescent="0.2">
      <c r="B1845" s="42">
        <v>12</v>
      </c>
      <c r="C1845" s="42" t="s">
        <v>388</v>
      </c>
      <c r="D1845" s="42" t="s">
        <v>116</v>
      </c>
      <c r="E1845" s="123"/>
      <c r="F1845" s="11" t="e">
        <f>#REF!</f>
        <v>#REF!</v>
      </c>
      <c r="G1845" s="24"/>
      <c r="H1845" s="19"/>
      <c r="I1845" s="44" t="s">
        <v>10</v>
      </c>
    </row>
    <row r="1846" spans="2:9" s="42" customFormat="1" x14ac:dyDescent="0.2">
      <c r="B1846" s="42">
        <v>12</v>
      </c>
      <c r="C1846" s="42" t="s">
        <v>388</v>
      </c>
      <c r="D1846" s="42" t="s">
        <v>95</v>
      </c>
      <c r="E1846" s="123"/>
      <c r="F1846" s="7" t="s">
        <v>228</v>
      </c>
      <c r="G1846" s="24"/>
      <c r="H1846" s="19"/>
      <c r="I1846" s="44" t="s">
        <v>10</v>
      </c>
    </row>
    <row r="1847" spans="2:9" s="42" customFormat="1" x14ac:dyDescent="0.2">
      <c r="B1847" s="42">
        <v>12</v>
      </c>
      <c r="C1847" s="42" t="s">
        <v>388</v>
      </c>
      <c r="D1847" s="42" t="s">
        <v>95</v>
      </c>
      <c r="E1847" s="123"/>
      <c r="F1847" s="10" t="s">
        <v>216</v>
      </c>
      <c r="G1847" s="24"/>
      <c r="H1847" s="19"/>
      <c r="I1847" s="44" t="s">
        <v>10</v>
      </c>
    </row>
    <row r="1848" spans="2:9" s="42" customFormat="1" x14ac:dyDescent="0.2">
      <c r="B1848" s="42">
        <v>12</v>
      </c>
      <c r="C1848" s="42" t="s">
        <v>388</v>
      </c>
      <c r="D1848" s="42" t="s">
        <v>95</v>
      </c>
      <c r="E1848" s="123"/>
      <c r="F1848" s="10" t="s">
        <v>220</v>
      </c>
      <c r="G1848" s="24"/>
      <c r="H1848" s="19"/>
      <c r="I1848" s="44" t="s">
        <v>10</v>
      </c>
    </row>
    <row r="1849" spans="2:9" s="42" customFormat="1" x14ac:dyDescent="0.2">
      <c r="B1849" s="42">
        <v>12</v>
      </c>
      <c r="C1849" s="42" t="s">
        <v>388</v>
      </c>
      <c r="D1849" s="42" t="s">
        <v>95</v>
      </c>
      <c r="E1849" s="123"/>
      <c r="F1849" s="10" t="s">
        <v>227</v>
      </c>
      <c r="G1849" s="24"/>
      <c r="H1849" s="19"/>
      <c r="I1849" s="44" t="s">
        <v>10</v>
      </c>
    </row>
    <row r="1850" spans="2:9" s="42" customFormat="1" x14ac:dyDescent="0.2">
      <c r="B1850" s="42">
        <v>12</v>
      </c>
      <c r="C1850" s="42" t="s">
        <v>388</v>
      </c>
      <c r="D1850" s="42" t="s">
        <v>95</v>
      </c>
      <c r="E1850" s="123"/>
      <c r="F1850" s="10" t="s">
        <v>218</v>
      </c>
      <c r="G1850" s="24"/>
      <c r="H1850" s="19"/>
      <c r="I1850" s="44" t="s">
        <v>10</v>
      </c>
    </row>
    <row r="1851" spans="2:9" s="42" customFormat="1" x14ac:dyDescent="0.2">
      <c r="B1851" s="42">
        <v>12</v>
      </c>
      <c r="C1851" s="42" t="s">
        <v>388</v>
      </c>
      <c r="D1851" s="42" t="s">
        <v>95</v>
      </c>
      <c r="E1851" s="123"/>
      <c r="F1851" s="7" t="s">
        <v>229</v>
      </c>
      <c r="G1851" s="24"/>
      <c r="H1851" s="19"/>
      <c r="I1851" s="44" t="s">
        <v>10</v>
      </c>
    </row>
    <row r="1852" spans="2:9" s="42" customFormat="1" x14ac:dyDescent="0.2">
      <c r="B1852" s="42">
        <v>12</v>
      </c>
      <c r="C1852" s="42" t="s">
        <v>388</v>
      </c>
      <c r="D1852" s="42" t="s">
        <v>95</v>
      </c>
      <c r="E1852" s="123"/>
      <c r="F1852" s="10" t="s">
        <v>223</v>
      </c>
      <c r="G1852" s="24"/>
      <c r="H1852" s="19"/>
      <c r="I1852" s="44" t="s">
        <v>10</v>
      </c>
    </row>
    <row r="1853" spans="2:9" s="42" customFormat="1" x14ac:dyDescent="0.2">
      <c r="B1853" s="42">
        <v>12</v>
      </c>
      <c r="C1853" s="42" t="s">
        <v>388</v>
      </c>
      <c r="D1853" s="42" t="s">
        <v>95</v>
      </c>
      <c r="E1853" s="123"/>
      <c r="F1853" s="10" t="s">
        <v>217</v>
      </c>
      <c r="G1853" s="24"/>
      <c r="H1853" s="19"/>
      <c r="I1853" s="44" t="s">
        <v>10</v>
      </c>
    </row>
    <row r="1854" spans="2:9" s="42" customFormat="1" x14ac:dyDescent="0.2">
      <c r="B1854" s="42">
        <v>12</v>
      </c>
      <c r="C1854" s="42" t="s">
        <v>388</v>
      </c>
      <c r="D1854" s="42" t="s">
        <v>95</v>
      </c>
      <c r="E1854" s="123"/>
      <c r="F1854" s="10" t="s">
        <v>221</v>
      </c>
      <c r="G1854" s="24"/>
      <c r="H1854" s="19"/>
      <c r="I1854" s="44" t="s">
        <v>10</v>
      </c>
    </row>
    <row r="1855" spans="2:9" s="42" customFormat="1" x14ac:dyDescent="0.2">
      <c r="B1855" s="42">
        <v>12</v>
      </c>
      <c r="C1855" s="42" t="s">
        <v>388</v>
      </c>
      <c r="D1855" s="42" t="s">
        <v>95</v>
      </c>
      <c r="E1855" s="123"/>
      <c r="F1855" s="10" t="s">
        <v>252</v>
      </c>
      <c r="G1855" s="24"/>
      <c r="H1855" s="19"/>
      <c r="I1855" s="44" t="s">
        <v>10</v>
      </c>
    </row>
    <row r="1856" spans="2:9" s="42" customFormat="1" x14ac:dyDescent="0.2">
      <c r="B1856" s="42">
        <v>12</v>
      </c>
      <c r="C1856" s="42" t="s">
        <v>388</v>
      </c>
      <c r="D1856" s="42" t="s">
        <v>95</v>
      </c>
      <c r="E1856" s="123"/>
      <c r="F1856" s="10" t="s">
        <v>226</v>
      </c>
      <c r="G1856" s="24"/>
      <c r="H1856" s="19"/>
      <c r="I1856" s="44" t="s">
        <v>10</v>
      </c>
    </row>
    <row r="1857" spans="2:9" s="42" customFormat="1" x14ac:dyDescent="0.2">
      <c r="B1857" s="42">
        <v>12</v>
      </c>
      <c r="C1857" s="42" t="s">
        <v>388</v>
      </c>
      <c r="D1857" s="42" t="s">
        <v>95</v>
      </c>
      <c r="E1857" s="123"/>
      <c r="F1857" s="7" t="s">
        <v>230</v>
      </c>
      <c r="G1857" s="24"/>
      <c r="H1857" s="19"/>
      <c r="I1857" s="44" t="s">
        <v>10</v>
      </c>
    </row>
    <row r="1858" spans="2:9" s="42" customFormat="1" x14ac:dyDescent="0.2">
      <c r="B1858" s="42">
        <v>12</v>
      </c>
      <c r="C1858" s="42" t="s">
        <v>388</v>
      </c>
      <c r="D1858" s="42" t="s">
        <v>95</v>
      </c>
      <c r="E1858" s="123"/>
      <c r="F1858" s="10" t="s">
        <v>251</v>
      </c>
      <c r="G1858" s="24"/>
      <c r="H1858" s="19"/>
      <c r="I1858" s="44" t="s">
        <v>10</v>
      </c>
    </row>
    <row r="1859" spans="2:9" s="42" customFormat="1" x14ac:dyDescent="0.2">
      <c r="B1859" s="42">
        <v>12</v>
      </c>
      <c r="C1859" s="42" t="s">
        <v>388</v>
      </c>
      <c r="D1859" s="42" t="s">
        <v>95</v>
      </c>
      <c r="E1859" s="123"/>
      <c r="F1859" s="10" t="s">
        <v>219</v>
      </c>
      <c r="G1859" s="24"/>
      <c r="H1859" s="19"/>
      <c r="I1859" s="44" t="s">
        <v>10</v>
      </c>
    </row>
    <row r="1860" spans="2:9" s="42" customFormat="1" x14ac:dyDescent="0.2">
      <c r="B1860" s="42">
        <v>12</v>
      </c>
      <c r="C1860" s="42" t="s">
        <v>388</v>
      </c>
      <c r="D1860" s="42" t="s">
        <v>95</v>
      </c>
      <c r="E1860" s="123"/>
      <c r="F1860" s="10" t="s">
        <v>225</v>
      </c>
      <c r="G1860" s="24"/>
      <c r="H1860" s="19"/>
      <c r="I1860" s="44" t="s">
        <v>10</v>
      </c>
    </row>
    <row r="1861" spans="2:9" s="42" customFormat="1" x14ac:dyDescent="0.2">
      <c r="B1861" s="42">
        <v>12</v>
      </c>
      <c r="C1861" s="42" t="s">
        <v>388</v>
      </c>
      <c r="D1861" s="42" t="s">
        <v>95</v>
      </c>
      <c r="E1861" s="123"/>
      <c r="F1861" s="10" t="s">
        <v>253</v>
      </c>
      <c r="G1861" s="24"/>
      <c r="H1861" s="19"/>
      <c r="I1861" s="44" t="s">
        <v>10</v>
      </c>
    </row>
    <row r="1862" spans="2:9" s="42" customFormat="1" x14ac:dyDescent="0.2">
      <c r="B1862" s="42">
        <v>12</v>
      </c>
      <c r="C1862" s="42" t="s">
        <v>388</v>
      </c>
      <c r="D1862" s="42" t="s">
        <v>95</v>
      </c>
      <c r="E1862" s="123"/>
      <c r="F1862" s="10" t="s">
        <v>77</v>
      </c>
      <c r="G1862" s="24"/>
      <c r="H1862" s="19"/>
      <c r="I1862" s="44" t="s">
        <v>10</v>
      </c>
    </row>
    <row r="1863" spans="2:9" s="42" customFormat="1" x14ac:dyDescent="0.2">
      <c r="B1863" s="42">
        <v>12</v>
      </c>
      <c r="C1863" s="42" t="s">
        <v>388</v>
      </c>
      <c r="D1863" s="42" t="s">
        <v>95</v>
      </c>
      <c r="E1863" s="123"/>
      <c r="F1863" s="10" t="s">
        <v>224</v>
      </c>
      <c r="G1863" s="24"/>
      <c r="H1863" s="19"/>
      <c r="I1863" s="44" t="s">
        <v>10</v>
      </c>
    </row>
    <row r="1864" spans="2:9" s="42" customFormat="1" x14ac:dyDescent="0.2">
      <c r="B1864" s="42">
        <v>12</v>
      </c>
      <c r="C1864" s="42" t="s">
        <v>388</v>
      </c>
      <c r="D1864" s="42" t="s">
        <v>95</v>
      </c>
      <c r="E1864" s="123"/>
      <c r="F1864" s="7" t="s">
        <v>231</v>
      </c>
      <c r="G1864" s="24"/>
      <c r="H1864" s="19"/>
      <c r="I1864" s="44" t="s">
        <v>10</v>
      </c>
    </row>
    <row r="1865" spans="2:9" s="42" customFormat="1" x14ac:dyDescent="0.2">
      <c r="B1865" s="42">
        <v>12</v>
      </c>
      <c r="C1865" s="42" t="s">
        <v>388</v>
      </c>
      <c r="D1865" s="42" t="s">
        <v>95</v>
      </c>
      <c r="E1865" s="123"/>
      <c r="F1865" s="11" t="e">
        <f>#REF!</f>
        <v>#REF!</v>
      </c>
      <c r="G1865" s="24"/>
      <c r="H1865" s="19"/>
      <c r="I1865" s="44" t="s">
        <v>10</v>
      </c>
    </row>
    <row r="1866" spans="2:9" s="42" customFormat="1" x14ac:dyDescent="0.2">
      <c r="B1866" s="42">
        <v>12</v>
      </c>
      <c r="C1866" s="42" t="s">
        <v>388</v>
      </c>
      <c r="D1866" s="42" t="s">
        <v>95</v>
      </c>
      <c r="E1866" s="123"/>
      <c r="F1866" s="11" t="e">
        <f>#REF!</f>
        <v>#REF!</v>
      </c>
      <c r="G1866" s="24"/>
      <c r="H1866" s="19"/>
      <c r="I1866" s="44" t="s">
        <v>10</v>
      </c>
    </row>
    <row r="1867" spans="2:9" s="42" customFormat="1" x14ac:dyDescent="0.2">
      <c r="B1867" s="42">
        <v>12</v>
      </c>
      <c r="C1867" s="42" t="s">
        <v>388</v>
      </c>
      <c r="D1867" s="42" t="s">
        <v>95</v>
      </c>
      <c r="E1867" s="123"/>
      <c r="F1867" s="11" t="e">
        <f>#REF!</f>
        <v>#REF!</v>
      </c>
      <c r="G1867" s="24"/>
      <c r="H1867" s="19"/>
      <c r="I1867" s="44" t="s">
        <v>10</v>
      </c>
    </row>
    <row r="1868" spans="2:9" s="42" customFormat="1" x14ac:dyDescent="0.2">
      <c r="B1868" s="42">
        <v>12</v>
      </c>
      <c r="C1868" s="42" t="s">
        <v>388</v>
      </c>
      <c r="D1868" s="42" t="s">
        <v>95</v>
      </c>
      <c r="E1868" s="123"/>
      <c r="F1868" s="11" t="e">
        <f>#REF!</f>
        <v>#REF!</v>
      </c>
      <c r="G1868" s="24"/>
      <c r="H1868" s="19"/>
      <c r="I1868" s="44" t="s">
        <v>10</v>
      </c>
    </row>
    <row r="1869" spans="2:9" s="42" customFormat="1" x14ac:dyDescent="0.2">
      <c r="B1869" s="42">
        <v>12</v>
      </c>
      <c r="C1869" s="42" t="s">
        <v>388</v>
      </c>
      <c r="D1869" s="42" t="s">
        <v>95</v>
      </c>
      <c r="E1869" s="123"/>
      <c r="F1869" s="11" t="e">
        <f>#REF!</f>
        <v>#REF!</v>
      </c>
      <c r="G1869" s="24"/>
      <c r="H1869" s="19"/>
      <c r="I1869" s="44" t="s">
        <v>10</v>
      </c>
    </row>
    <row r="1870" spans="2:9" s="42" customFormat="1" x14ac:dyDescent="0.2">
      <c r="B1870" s="42">
        <v>12</v>
      </c>
      <c r="C1870" s="42" t="s">
        <v>388</v>
      </c>
      <c r="D1870" s="42" t="s">
        <v>95</v>
      </c>
      <c r="E1870" s="123"/>
      <c r="F1870" s="11" t="e">
        <f>#REF!</f>
        <v>#REF!</v>
      </c>
      <c r="G1870" s="24"/>
      <c r="H1870" s="19"/>
      <c r="I1870" s="44" t="s">
        <v>10</v>
      </c>
    </row>
    <row r="1871" spans="2:9" s="42" customFormat="1" x14ac:dyDescent="0.2">
      <c r="B1871" s="42">
        <v>12</v>
      </c>
      <c r="C1871" s="42" t="s">
        <v>388</v>
      </c>
      <c r="D1871" s="42" t="s">
        <v>95</v>
      </c>
      <c r="E1871" s="123"/>
      <c r="F1871" s="11" t="e">
        <f>#REF!</f>
        <v>#REF!</v>
      </c>
      <c r="G1871" s="24"/>
      <c r="H1871" s="19"/>
      <c r="I1871" s="44" t="s">
        <v>10</v>
      </c>
    </row>
    <row r="1872" spans="2:9" s="42" customFormat="1" x14ac:dyDescent="0.2">
      <c r="B1872" s="42">
        <v>12</v>
      </c>
      <c r="C1872" s="42" t="s">
        <v>388</v>
      </c>
      <c r="D1872" s="42" t="s">
        <v>95</v>
      </c>
      <c r="E1872" s="123"/>
      <c r="F1872" s="11" t="e">
        <f>#REF!</f>
        <v>#REF!</v>
      </c>
      <c r="G1872" s="24"/>
      <c r="H1872" s="19"/>
      <c r="I1872" s="44" t="s">
        <v>10</v>
      </c>
    </row>
    <row r="1873" spans="2:9" s="42" customFormat="1" x14ac:dyDescent="0.2">
      <c r="B1873" s="42">
        <v>12</v>
      </c>
      <c r="C1873" s="42" t="s">
        <v>388</v>
      </c>
      <c r="D1873" s="42" t="s">
        <v>95</v>
      </c>
      <c r="E1873" s="123"/>
      <c r="F1873" s="11" t="e">
        <f>#REF!</f>
        <v>#REF!</v>
      </c>
      <c r="G1873" s="24"/>
      <c r="H1873" s="19"/>
      <c r="I1873" s="44" t="s">
        <v>10</v>
      </c>
    </row>
    <row r="1874" spans="2:9" s="42" customFormat="1" x14ac:dyDescent="0.2">
      <c r="B1874" s="42">
        <v>12</v>
      </c>
      <c r="C1874" s="42" t="s">
        <v>388</v>
      </c>
      <c r="D1874" s="42" t="s">
        <v>95</v>
      </c>
      <c r="E1874" s="123"/>
      <c r="F1874" s="11" t="e">
        <f>#REF!</f>
        <v>#REF!</v>
      </c>
      <c r="G1874" s="24"/>
      <c r="H1874" s="19"/>
      <c r="I1874" s="44" t="s">
        <v>10</v>
      </c>
    </row>
    <row r="1875" spans="2:9" s="42" customFormat="1" x14ac:dyDescent="0.2">
      <c r="B1875" s="42">
        <v>12</v>
      </c>
      <c r="C1875" s="42" t="s">
        <v>388</v>
      </c>
      <c r="D1875" s="42" t="s">
        <v>95</v>
      </c>
      <c r="E1875" s="123"/>
      <c r="F1875" s="11" t="e">
        <f>#REF!</f>
        <v>#REF!</v>
      </c>
      <c r="G1875" s="24"/>
      <c r="H1875" s="19"/>
      <c r="I1875" s="44" t="s">
        <v>10</v>
      </c>
    </row>
    <row r="1876" spans="2:9" s="42" customFormat="1" x14ac:dyDescent="0.2">
      <c r="B1876" s="42">
        <v>12</v>
      </c>
      <c r="C1876" s="42" t="s">
        <v>388</v>
      </c>
      <c r="D1876" s="42" t="s">
        <v>95</v>
      </c>
      <c r="E1876" s="123"/>
      <c r="F1876" s="11" t="e">
        <f>#REF!</f>
        <v>#REF!</v>
      </c>
      <c r="G1876" s="24"/>
      <c r="H1876" s="19"/>
      <c r="I1876" s="44" t="s">
        <v>10</v>
      </c>
    </row>
    <row r="1877" spans="2:9" s="42" customFormat="1" x14ac:dyDescent="0.2">
      <c r="B1877" s="42">
        <v>12</v>
      </c>
      <c r="C1877" s="42" t="s">
        <v>388</v>
      </c>
      <c r="D1877" s="42" t="s">
        <v>95</v>
      </c>
      <c r="E1877" s="123"/>
      <c r="F1877" s="11" t="e">
        <f>#REF!</f>
        <v>#REF!</v>
      </c>
      <c r="G1877" s="24"/>
      <c r="H1877" s="19"/>
      <c r="I1877" s="44" t="s">
        <v>10</v>
      </c>
    </row>
    <row r="1878" spans="2:9" s="42" customFormat="1" x14ac:dyDescent="0.2">
      <c r="B1878" s="42">
        <v>12</v>
      </c>
      <c r="C1878" s="42" t="s">
        <v>388</v>
      </c>
      <c r="D1878" s="42" t="s">
        <v>95</v>
      </c>
      <c r="E1878" s="123"/>
      <c r="F1878" s="11" t="e">
        <f>#REF!</f>
        <v>#REF!</v>
      </c>
      <c r="G1878" s="24"/>
      <c r="H1878" s="19"/>
      <c r="I1878" s="44" t="s">
        <v>10</v>
      </c>
    </row>
    <row r="1879" spans="2:9" s="42" customFormat="1" x14ac:dyDescent="0.2">
      <c r="B1879" s="42">
        <v>12</v>
      </c>
      <c r="C1879" s="42" t="s">
        <v>388</v>
      </c>
      <c r="D1879" s="42" t="s">
        <v>95</v>
      </c>
      <c r="E1879" s="123"/>
      <c r="F1879" s="11" t="e">
        <f>#REF!</f>
        <v>#REF!</v>
      </c>
      <c r="G1879" s="24"/>
      <c r="H1879" s="19"/>
      <c r="I1879" s="44" t="s">
        <v>10</v>
      </c>
    </row>
    <row r="1880" spans="2:9" s="42" customFormat="1" x14ac:dyDescent="0.2">
      <c r="B1880" s="42">
        <v>12</v>
      </c>
      <c r="C1880" s="42" t="s">
        <v>388</v>
      </c>
      <c r="D1880" s="42" t="s">
        <v>95</v>
      </c>
      <c r="E1880" s="123"/>
      <c r="F1880" s="11" t="e">
        <f>#REF!</f>
        <v>#REF!</v>
      </c>
      <c r="G1880" s="24"/>
      <c r="H1880" s="19"/>
      <c r="I1880" s="44" t="s">
        <v>10</v>
      </c>
    </row>
    <row r="1881" spans="2:9" s="42" customFormat="1" x14ac:dyDescent="0.2">
      <c r="B1881" s="42">
        <v>12</v>
      </c>
      <c r="C1881" s="42" t="s">
        <v>388</v>
      </c>
      <c r="D1881" s="42" t="s">
        <v>95</v>
      </c>
      <c r="E1881" s="123"/>
      <c r="F1881" s="11" t="e">
        <f>#REF!</f>
        <v>#REF!</v>
      </c>
      <c r="G1881" s="24"/>
      <c r="H1881" s="19"/>
      <c r="I1881" s="44" t="s">
        <v>10</v>
      </c>
    </row>
    <row r="1882" spans="2:9" s="42" customFormat="1" x14ac:dyDescent="0.2">
      <c r="B1882" s="42">
        <v>12</v>
      </c>
      <c r="C1882" s="42" t="s">
        <v>388</v>
      </c>
      <c r="D1882" s="42" t="s">
        <v>95</v>
      </c>
      <c r="E1882" s="123"/>
      <c r="F1882" s="11" t="e">
        <f>#REF!</f>
        <v>#REF!</v>
      </c>
      <c r="G1882" s="24"/>
      <c r="H1882" s="19"/>
      <c r="I1882" s="44" t="s">
        <v>10</v>
      </c>
    </row>
    <row r="1883" spans="2:9" s="42" customFormat="1" x14ac:dyDescent="0.2">
      <c r="B1883" s="42">
        <v>12</v>
      </c>
      <c r="C1883" s="42" t="s">
        <v>388</v>
      </c>
      <c r="D1883" s="42" t="s">
        <v>95</v>
      </c>
      <c r="E1883" s="123"/>
      <c r="F1883" s="11" t="e">
        <f>#REF!</f>
        <v>#REF!</v>
      </c>
      <c r="G1883" s="24"/>
      <c r="H1883" s="19"/>
      <c r="I1883" s="44" t="s">
        <v>10</v>
      </c>
    </row>
    <row r="1884" spans="2:9" s="42" customFormat="1" x14ac:dyDescent="0.2">
      <c r="B1884" s="42">
        <v>12</v>
      </c>
      <c r="C1884" s="42" t="s">
        <v>388</v>
      </c>
      <c r="D1884" s="42" t="s">
        <v>95</v>
      </c>
      <c r="E1884" s="123"/>
      <c r="F1884" s="11" t="e">
        <f>#REF!</f>
        <v>#REF!</v>
      </c>
      <c r="G1884" s="24"/>
      <c r="H1884" s="19"/>
      <c r="I1884" s="44" t="s">
        <v>10</v>
      </c>
    </row>
    <row r="1885" spans="2:9" s="42" customFormat="1" x14ac:dyDescent="0.2">
      <c r="B1885" s="42">
        <v>12</v>
      </c>
      <c r="C1885" s="42" t="s">
        <v>388</v>
      </c>
      <c r="D1885" s="42" t="s">
        <v>266</v>
      </c>
      <c r="E1885" s="123"/>
      <c r="F1885" s="7" t="s">
        <v>228</v>
      </c>
      <c r="G1885" s="24"/>
      <c r="H1885" s="19"/>
      <c r="I1885" s="44" t="s">
        <v>10</v>
      </c>
    </row>
    <row r="1886" spans="2:9" s="42" customFormat="1" x14ac:dyDescent="0.2">
      <c r="B1886" s="42">
        <v>12</v>
      </c>
      <c r="C1886" s="42" t="s">
        <v>388</v>
      </c>
      <c r="D1886" s="42" t="s">
        <v>266</v>
      </c>
      <c r="E1886" s="123"/>
      <c r="F1886" s="10" t="s">
        <v>216</v>
      </c>
      <c r="G1886" s="24"/>
      <c r="H1886" s="19"/>
      <c r="I1886" s="44" t="s">
        <v>10</v>
      </c>
    </row>
    <row r="1887" spans="2:9" s="42" customFormat="1" x14ac:dyDescent="0.2">
      <c r="B1887" s="42">
        <v>12</v>
      </c>
      <c r="C1887" s="42" t="s">
        <v>388</v>
      </c>
      <c r="D1887" s="42" t="s">
        <v>266</v>
      </c>
      <c r="E1887" s="123"/>
      <c r="F1887" s="10" t="s">
        <v>220</v>
      </c>
      <c r="G1887" s="24"/>
      <c r="H1887" s="19"/>
      <c r="I1887" s="44" t="s">
        <v>10</v>
      </c>
    </row>
    <row r="1888" spans="2:9" s="42" customFormat="1" x14ac:dyDescent="0.2">
      <c r="B1888" s="42">
        <v>12</v>
      </c>
      <c r="C1888" s="42" t="s">
        <v>388</v>
      </c>
      <c r="D1888" s="42" t="s">
        <v>266</v>
      </c>
      <c r="E1888" s="123"/>
      <c r="F1888" s="10" t="s">
        <v>227</v>
      </c>
      <c r="G1888" s="24"/>
      <c r="H1888" s="19"/>
      <c r="I1888" s="44" t="s">
        <v>10</v>
      </c>
    </row>
    <row r="1889" spans="2:9" s="42" customFormat="1" x14ac:dyDescent="0.2">
      <c r="B1889" s="42">
        <v>12</v>
      </c>
      <c r="C1889" s="42" t="s">
        <v>388</v>
      </c>
      <c r="D1889" s="42" t="s">
        <v>266</v>
      </c>
      <c r="E1889" s="123"/>
      <c r="F1889" s="10" t="s">
        <v>218</v>
      </c>
      <c r="G1889" s="24"/>
      <c r="H1889" s="19"/>
      <c r="I1889" s="44" t="s">
        <v>10</v>
      </c>
    </row>
    <row r="1890" spans="2:9" s="42" customFormat="1" x14ac:dyDescent="0.2">
      <c r="B1890" s="42">
        <v>12</v>
      </c>
      <c r="C1890" s="42" t="s">
        <v>388</v>
      </c>
      <c r="D1890" s="42" t="s">
        <v>266</v>
      </c>
      <c r="E1890" s="123"/>
      <c r="F1890" s="7" t="s">
        <v>229</v>
      </c>
      <c r="G1890" s="24"/>
      <c r="H1890" s="19"/>
      <c r="I1890" s="44" t="s">
        <v>10</v>
      </c>
    </row>
    <row r="1891" spans="2:9" s="42" customFormat="1" x14ac:dyDescent="0.2">
      <c r="B1891" s="42">
        <v>12</v>
      </c>
      <c r="C1891" s="42" t="s">
        <v>388</v>
      </c>
      <c r="D1891" s="42" t="s">
        <v>266</v>
      </c>
      <c r="E1891" s="123"/>
      <c r="F1891" s="10" t="s">
        <v>223</v>
      </c>
      <c r="G1891" s="24"/>
      <c r="H1891" s="19"/>
      <c r="I1891" s="44" t="s">
        <v>10</v>
      </c>
    </row>
    <row r="1892" spans="2:9" s="42" customFormat="1" x14ac:dyDescent="0.2">
      <c r="B1892" s="42">
        <v>12</v>
      </c>
      <c r="C1892" s="42" t="s">
        <v>388</v>
      </c>
      <c r="D1892" s="42" t="s">
        <v>266</v>
      </c>
      <c r="E1892" s="123"/>
      <c r="F1892" s="10" t="s">
        <v>217</v>
      </c>
      <c r="G1892" s="24"/>
      <c r="H1892" s="19"/>
      <c r="I1892" s="44" t="s">
        <v>10</v>
      </c>
    </row>
    <row r="1893" spans="2:9" s="42" customFormat="1" x14ac:dyDescent="0.2">
      <c r="B1893" s="42">
        <v>12</v>
      </c>
      <c r="C1893" s="42" t="s">
        <v>388</v>
      </c>
      <c r="D1893" s="42" t="s">
        <v>266</v>
      </c>
      <c r="E1893" s="123"/>
      <c r="F1893" s="10" t="s">
        <v>221</v>
      </c>
      <c r="G1893" s="24"/>
      <c r="H1893" s="19"/>
      <c r="I1893" s="44" t="s">
        <v>10</v>
      </c>
    </row>
    <row r="1894" spans="2:9" s="42" customFormat="1" x14ac:dyDescent="0.2">
      <c r="B1894" s="42">
        <v>12</v>
      </c>
      <c r="C1894" s="42" t="s">
        <v>388</v>
      </c>
      <c r="D1894" s="42" t="s">
        <v>266</v>
      </c>
      <c r="E1894" s="123"/>
      <c r="F1894" s="10" t="s">
        <v>252</v>
      </c>
      <c r="G1894" s="24"/>
      <c r="H1894" s="19"/>
      <c r="I1894" s="44" t="s">
        <v>10</v>
      </c>
    </row>
    <row r="1895" spans="2:9" s="42" customFormat="1" x14ac:dyDescent="0.2">
      <c r="B1895" s="42">
        <v>12</v>
      </c>
      <c r="C1895" s="42" t="s">
        <v>388</v>
      </c>
      <c r="D1895" s="42" t="s">
        <v>266</v>
      </c>
      <c r="E1895" s="123"/>
      <c r="F1895" s="10" t="s">
        <v>226</v>
      </c>
      <c r="G1895" s="24"/>
      <c r="H1895" s="19"/>
      <c r="I1895" s="44" t="s">
        <v>10</v>
      </c>
    </row>
    <row r="1896" spans="2:9" s="42" customFormat="1" x14ac:dyDescent="0.2">
      <c r="B1896" s="42">
        <v>12</v>
      </c>
      <c r="C1896" s="42" t="s">
        <v>388</v>
      </c>
      <c r="D1896" s="42" t="s">
        <v>266</v>
      </c>
      <c r="E1896" s="123"/>
      <c r="F1896" s="7" t="s">
        <v>230</v>
      </c>
      <c r="G1896" s="24"/>
      <c r="H1896" s="19"/>
      <c r="I1896" s="44" t="s">
        <v>10</v>
      </c>
    </row>
    <row r="1897" spans="2:9" s="42" customFormat="1" x14ac:dyDescent="0.2">
      <c r="B1897" s="42">
        <v>12</v>
      </c>
      <c r="C1897" s="42" t="s">
        <v>388</v>
      </c>
      <c r="D1897" s="42" t="s">
        <v>266</v>
      </c>
      <c r="E1897" s="123"/>
      <c r="F1897" s="10" t="s">
        <v>251</v>
      </c>
      <c r="G1897" s="24"/>
      <c r="H1897" s="19"/>
      <c r="I1897" s="44" t="s">
        <v>10</v>
      </c>
    </row>
    <row r="1898" spans="2:9" s="42" customFormat="1" x14ac:dyDescent="0.2">
      <c r="B1898" s="42">
        <v>12</v>
      </c>
      <c r="C1898" s="42" t="s">
        <v>388</v>
      </c>
      <c r="D1898" s="42" t="s">
        <v>266</v>
      </c>
      <c r="E1898" s="123"/>
      <c r="F1898" s="10" t="s">
        <v>219</v>
      </c>
      <c r="G1898" s="24"/>
      <c r="H1898" s="19"/>
      <c r="I1898" s="44" t="s">
        <v>10</v>
      </c>
    </row>
    <row r="1899" spans="2:9" s="42" customFormat="1" x14ac:dyDescent="0.2">
      <c r="B1899" s="42">
        <v>12</v>
      </c>
      <c r="C1899" s="42" t="s">
        <v>388</v>
      </c>
      <c r="D1899" s="42" t="s">
        <v>266</v>
      </c>
      <c r="E1899" s="123"/>
      <c r="F1899" s="10" t="s">
        <v>225</v>
      </c>
      <c r="G1899" s="24"/>
      <c r="H1899" s="19"/>
      <c r="I1899" s="44" t="s">
        <v>10</v>
      </c>
    </row>
    <row r="1900" spans="2:9" s="42" customFormat="1" x14ac:dyDescent="0.2">
      <c r="B1900" s="42">
        <v>12</v>
      </c>
      <c r="C1900" s="42" t="s">
        <v>388</v>
      </c>
      <c r="D1900" s="42" t="s">
        <v>266</v>
      </c>
      <c r="E1900" s="123"/>
      <c r="F1900" s="10" t="s">
        <v>253</v>
      </c>
      <c r="G1900" s="24"/>
      <c r="H1900" s="19"/>
      <c r="I1900" s="44" t="s">
        <v>10</v>
      </c>
    </row>
    <row r="1901" spans="2:9" s="42" customFormat="1" x14ac:dyDescent="0.2">
      <c r="B1901" s="42">
        <v>12</v>
      </c>
      <c r="C1901" s="42" t="s">
        <v>388</v>
      </c>
      <c r="D1901" s="42" t="s">
        <v>266</v>
      </c>
      <c r="E1901" s="123"/>
      <c r="F1901" s="10" t="s">
        <v>77</v>
      </c>
      <c r="G1901" s="24"/>
      <c r="H1901" s="19"/>
      <c r="I1901" s="44" t="s">
        <v>10</v>
      </c>
    </row>
    <row r="1902" spans="2:9" s="42" customFormat="1" x14ac:dyDescent="0.2">
      <c r="B1902" s="42">
        <v>12</v>
      </c>
      <c r="C1902" s="42" t="s">
        <v>388</v>
      </c>
      <c r="D1902" s="42" t="s">
        <v>266</v>
      </c>
      <c r="E1902" s="123"/>
      <c r="F1902" s="10" t="s">
        <v>224</v>
      </c>
      <c r="G1902" s="24"/>
      <c r="H1902" s="19"/>
      <c r="I1902" s="44" t="s">
        <v>10</v>
      </c>
    </row>
    <row r="1903" spans="2:9" s="42" customFormat="1" x14ac:dyDescent="0.2">
      <c r="B1903" s="42">
        <v>12</v>
      </c>
      <c r="C1903" s="42" t="s">
        <v>388</v>
      </c>
      <c r="D1903" s="42" t="s">
        <v>266</v>
      </c>
      <c r="E1903" s="123"/>
      <c r="F1903" s="7" t="s">
        <v>231</v>
      </c>
      <c r="G1903" s="24"/>
      <c r="H1903" s="19"/>
      <c r="I1903" s="44" t="s">
        <v>10</v>
      </c>
    </row>
    <row r="1904" spans="2:9" s="42" customFormat="1" x14ac:dyDescent="0.2">
      <c r="B1904" s="42">
        <v>12</v>
      </c>
      <c r="C1904" s="42" t="s">
        <v>388</v>
      </c>
      <c r="D1904" s="42" t="s">
        <v>266</v>
      </c>
      <c r="E1904" s="123"/>
      <c r="F1904" s="11" t="e">
        <f>#REF!</f>
        <v>#REF!</v>
      </c>
      <c r="G1904" s="24"/>
      <c r="H1904" s="19"/>
      <c r="I1904" s="44" t="s">
        <v>10</v>
      </c>
    </row>
    <row r="1905" spans="2:9" s="42" customFormat="1" x14ac:dyDescent="0.2">
      <c r="B1905" s="42">
        <v>12</v>
      </c>
      <c r="C1905" s="42" t="s">
        <v>388</v>
      </c>
      <c r="D1905" s="42" t="s">
        <v>266</v>
      </c>
      <c r="E1905" s="123"/>
      <c r="F1905" s="11" t="e">
        <f>#REF!</f>
        <v>#REF!</v>
      </c>
      <c r="G1905" s="24"/>
      <c r="H1905" s="19"/>
      <c r="I1905" s="44" t="s">
        <v>10</v>
      </c>
    </row>
    <row r="1906" spans="2:9" s="42" customFormat="1" x14ac:dyDescent="0.2">
      <c r="B1906" s="42">
        <v>12</v>
      </c>
      <c r="C1906" s="42" t="s">
        <v>388</v>
      </c>
      <c r="D1906" s="42" t="s">
        <v>266</v>
      </c>
      <c r="E1906" s="123"/>
      <c r="F1906" s="11" t="e">
        <f>#REF!</f>
        <v>#REF!</v>
      </c>
      <c r="G1906" s="24"/>
      <c r="H1906" s="19"/>
      <c r="I1906" s="44" t="s">
        <v>10</v>
      </c>
    </row>
    <row r="1907" spans="2:9" s="42" customFormat="1" x14ac:dyDescent="0.2">
      <c r="B1907" s="42">
        <v>12</v>
      </c>
      <c r="C1907" s="42" t="s">
        <v>388</v>
      </c>
      <c r="D1907" s="42" t="s">
        <v>266</v>
      </c>
      <c r="E1907" s="123"/>
      <c r="F1907" s="11" t="e">
        <f>#REF!</f>
        <v>#REF!</v>
      </c>
      <c r="G1907" s="24"/>
      <c r="H1907" s="19"/>
      <c r="I1907" s="44" t="s">
        <v>10</v>
      </c>
    </row>
    <row r="1908" spans="2:9" s="42" customFormat="1" x14ac:dyDescent="0.2">
      <c r="B1908" s="42">
        <v>12</v>
      </c>
      <c r="C1908" s="42" t="s">
        <v>388</v>
      </c>
      <c r="D1908" s="42" t="s">
        <v>266</v>
      </c>
      <c r="E1908" s="123"/>
      <c r="F1908" s="11" t="e">
        <f>#REF!</f>
        <v>#REF!</v>
      </c>
      <c r="G1908" s="24"/>
      <c r="H1908" s="19"/>
      <c r="I1908" s="44" t="s">
        <v>10</v>
      </c>
    </row>
    <row r="1909" spans="2:9" s="42" customFormat="1" x14ac:dyDescent="0.2">
      <c r="B1909" s="42">
        <v>12</v>
      </c>
      <c r="C1909" s="42" t="s">
        <v>388</v>
      </c>
      <c r="D1909" s="42" t="s">
        <v>266</v>
      </c>
      <c r="E1909" s="123"/>
      <c r="F1909" s="11" t="e">
        <f>#REF!</f>
        <v>#REF!</v>
      </c>
      <c r="G1909" s="24"/>
      <c r="H1909" s="19"/>
      <c r="I1909" s="44" t="s">
        <v>10</v>
      </c>
    </row>
    <row r="1910" spans="2:9" s="42" customFormat="1" x14ac:dyDescent="0.2">
      <c r="B1910" s="42">
        <v>12</v>
      </c>
      <c r="C1910" s="42" t="s">
        <v>388</v>
      </c>
      <c r="D1910" s="42" t="s">
        <v>266</v>
      </c>
      <c r="E1910" s="123"/>
      <c r="F1910" s="11" t="e">
        <f>#REF!</f>
        <v>#REF!</v>
      </c>
      <c r="G1910" s="24"/>
      <c r="H1910" s="19"/>
      <c r="I1910" s="44" t="s">
        <v>10</v>
      </c>
    </row>
    <row r="1911" spans="2:9" s="42" customFormat="1" x14ac:dyDescent="0.2">
      <c r="B1911" s="42">
        <v>12</v>
      </c>
      <c r="C1911" s="42" t="s">
        <v>388</v>
      </c>
      <c r="D1911" s="42" t="s">
        <v>266</v>
      </c>
      <c r="E1911" s="123"/>
      <c r="F1911" s="11" t="e">
        <f>#REF!</f>
        <v>#REF!</v>
      </c>
      <c r="G1911" s="24"/>
      <c r="H1911" s="19"/>
      <c r="I1911" s="44" t="s">
        <v>10</v>
      </c>
    </row>
    <row r="1912" spans="2:9" s="42" customFormat="1" x14ac:dyDescent="0.2">
      <c r="B1912" s="42">
        <v>12</v>
      </c>
      <c r="C1912" s="42" t="s">
        <v>388</v>
      </c>
      <c r="D1912" s="42" t="s">
        <v>266</v>
      </c>
      <c r="E1912" s="123"/>
      <c r="F1912" s="11" t="e">
        <f>#REF!</f>
        <v>#REF!</v>
      </c>
      <c r="G1912" s="24"/>
      <c r="H1912" s="19"/>
      <c r="I1912" s="44" t="s">
        <v>10</v>
      </c>
    </row>
    <row r="1913" spans="2:9" s="42" customFormat="1" x14ac:dyDescent="0.2">
      <c r="B1913" s="42">
        <v>12</v>
      </c>
      <c r="C1913" s="42" t="s">
        <v>388</v>
      </c>
      <c r="D1913" s="42" t="s">
        <v>266</v>
      </c>
      <c r="E1913" s="123"/>
      <c r="F1913" s="11" t="e">
        <f>#REF!</f>
        <v>#REF!</v>
      </c>
      <c r="G1913" s="24"/>
      <c r="H1913" s="19"/>
      <c r="I1913" s="44" t="s">
        <v>10</v>
      </c>
    </row>
    <row r="1914" spans="2:9" s="42" customFormat="1" x14ac:dyDescent="0.2">
      <c r="B1914" s="42">
        <v>12</v>
      </c>
      <c r="C1914" s="42" t="s">
        <v>388</v>
      </c>
      <c r="D1914" s="42" t="s">
        <v>266</v>
      </c>
      <c r="E1914" s="123"/>
      <c r="F1914" s="11" t="e">
        <f>#REF!</f>
        <v>#REF!</v>
      </c>
      <c r="G1914" s="24"/>
      <c r="H1914" s="19"/>
      <c r="I1914" s="44" t="s">
        <v>10</v>
      </c>
    </row>
    <row r="1915" spans="2:9" s="42" customFormat="1" x14ac:dyDescent="0.2">
      <c r="B1915" s="42">
        <v>12</v>
      </c>
      <c r="C1915" s="42" t="s">
        <v>388</v>
      </c>
      <c r="D1915" s="42" t="s">
        <v>266</v>
      </c>
      <c r="E1915" s="123"/>
      <c r="F1915" s="11" t="e">
        <f>#REF!</f>
        <v>#REF!</v>
      </c>
      <c r="G1915" s="24"/>
      <c r="H1915" s="19"/>
      <c r="I1915" s="44" t="s">
        <v>10</v>
      </c>
    </row>
    <row r="1916" spans="2:9" s="42" customFormat="1" x14ac:dyDescent="0.2">
      <c r="B1916" s="42">
        <v>12</v>
      </c>
      <c r="C1916" s="42" t="s">
        <v>388</v>
      </c>
      <c r="D1916" s="42" t="s">
        <v>266</v>
      </c>
      <c r="E1916" s="123"/>
      <c r="F1916" s="11" t="e">
        <f>#REF!</f>
        <v>#REF!</v>
      </c>
      <c r="G1916" s="24"/>
      <c r="H1916" s="19"/>
      <c r="I1916" s="44" t="s">
        <v>10</v>
      </c>
    </row>
    <row r="1917" spans="2:9" s="42" customFormat="1" x14ac:dyDescent="0.2">
      <c r="B1917" s="42">
        <v>12</v>
      </c>
      <c r="C1917" s="42" t="s">
        <v>388</v>
      </c>
      <c r="D1917" s="42" t="s">
        <v>266</v>
      </c>
      <c r="E1917" s="123"/>
      <c r="F1917" s="11" t="e">
        <f>#REF!</f>
        <v>#REF!</v>
      </c>
      <c r="G1917" s="24"/>
      <c r="H1917" s="19"/>
      <c r="I1917" s="44" t="s">
        <v>10</v>
      </c>
    </row>
    <row r="1918" spans="2:9" s="42" customFormat="1" x14ac:dyDescent="0.2">
      <c r="B1918" s="42">
        <v>12</v>
      </c>
      <c r="C1918" s="42" t="s">
        <v>388</v>
      </c>
      <c r="D1918" s="42" t="s">
        <v>266</v>
      </c>
      <c r="E1918" s="123"/>
      <c r="F1918" s="11" t="e">
        <f>#REF!</f>
        <v>#REF!</v>
      </c>
      <c r="G1918" s="24"/>
      <c r="H1918" s="19"/>
      <c r="I1918" s="44" t="s">
        <v>10</v>
      </c>
    </row>
    <row r="1919" spans="2:9" s="42" customFormat="1" x14ac:dyDescent="0.2">
      <c r="B1919" s="42">
        <v>12</v>
      </c>
      <c r="C1919" s="42" t="s">
        <v>388</v>
      </c>
      <c r="D1919" s="42" t="s">
        <v>266</v>
      </c>
      <c r="E1919" s="123"/>
      <c r="F1919" s="11" t="e">
        <f>#REF!</f>
        <v>#REF!</v>
      </c>
      <c r="G1919" s="24"/>
      <c r="H1919" s="19"/>
      <c r="I1919" s="44" t="s">
        <v>10</v>
      </c>
    </row>
    <row r="1920" spans="2:9" s="42" customFormat="1" x14ac:dyDescent="0.2">
      <c r="B1920" s="42">
        <v>12</v>
      </c>
      <c r="C1920" s="42" t="s">
        <v>388</v>
      </c>
      <c r="D1920" s="42" t="s">
        <v>266</v>
      </c>
      <c r="E1920" s="123"/>
      <c r="F1920" s="11" t="e">
        <f>#REF!</f>
        <v>#REF!</v>
      </c>
      <c r="G1920" s="24"/>
      <c r="H1920" s="19"/>
      <c r="I1920" s="44" t="s">
        <v>10</v>
      </c>
    </row>
    <row r="1921" spans="2:9" s="42" customFormat="1" x14ac:dyDescent="0.2">
      <c r="B1921" s="42">
        <v>12</v>
      </c>
      <c r="C1921" s="42" t="s">
        <v>388</v>
      </c>
      <c r="D1921" s="42" t="s">
        <v>266</v>
      </c>
      <c r="E1921" s="123"/>
      <c r="F1921" s="11" t="e">
        <f>#REF!</f>
        <v>#REF!</v>
      </c>
      <c r="G1921" s="24"/>
      <c r="H1921" s="19"/>
      <c r="I1921" s="44" t="s">
        <v>10</v>
      </c>
    </row>
    <row r="1922" spans="2:9" s="42" customFormat="1" x14ac:dyDescent="0.2">
      <c r="B1922" s="42">
        <v>12</v>
      </c>
      <c r="C1922" s="42" t="s">
        <v>388</v>
      </c>
      <c r="D1922" s="42" t="s">
        <v>266</v>
      </c>
      <c r="E1922" s="123"/>
      <c r="F1922" s="11" t="e">
        <f>#REF!</f>
        <v>#REF!</v>
      </c>
      <c r="G1922" s="24"/>
      <c r="H1922" s="19"/>
      <c r="I1922" s="44" t="s">
        <v>10</v>
      </c>
    </row>
    <row r="1923" spans="2:9" s="42" customFormat="1" x14ac:dyDescent="0.2">
      <c r="B1923" s="42">
        <v>12</v>
      </c>
      <c r="C1923" s="42" t="s">
        <v>388</v>
      </c>
      <c r="D1923" s="42" t="s">
        <v>266</v>
      </c>
      <c r="E1923" s="123"/>
      <c r="F1923" s="11" t="e">
        <f>#REF!</f>
        <v>#REF!</v>
      </c>
      <c r="G1923" s="24"/>
      <c r="H1923" s="19"/>
      <c r="I1923" s="44" t="s">
        <v>10</v>
      </c>
    </row>
    <row r="1924" spans="2:9" s="42" customFormat="1" x14ac:dyDescent="0.2">
      <c r="B1924" s="42">
        <v>12</v>
      </c>
      <c r="C1924" s="42" t="s">
        <v>388</v>
      </c>
      <c r="D1924" s="42" t="s">
        <v>724</v>
      </c>
      <c r="E1924" s="123"/>
      <c r="F1924" s="7" t="s">
        <v>228</v>
      </c>
      <c r="G1924" s="24"/>
      <c r="H1924" s="19"/>
      <c r="I1924" s="44" t="s">
        <v>10</v>
      </c>
    </row>
    <row r="1925" spans="2:9" s="42" customFormat="1" x14ac:dyDescent="0.2">
      <c r="B1925" s="42">
        <v>12</v>
      </c>
      <c r="C1925" s="42" t="s">
        <v>388</v>
      </c>
      <c r="D1925" s="42" t="s">
        <v>724</v>
      </c>
      <c r="E1925" s="123"/>
      <c r="F1925" s="10" t="s">
        <v>216</v>
      </c>
      <c r="G1925" s="24"/>
      <c r="H1925" s="19"/>
      <c r="I1925" s="44" t="s">
        <v>10</v>
      </c>
    </row>
    <row r="1926" spans="2:9" s="42" customFormat="1" x14ac:dyDescent="0.2">
      <c r="B1926" s="42">
        <v>12</v>
      </c>
      <c r="C1926" s="42" t="s">
        <v>388</v>
      </c>
      <c r="D1926" s="42" t="s">
        <v>724</v>
      </c>
      <c r="E1926" s="123"/>
      <c r="F1926" s="10" t="s">
        <v>220</v>
      </c>
      <c r="G1926" s="24"/>
      <c r="H1926" s="19"/>
      <c r="I1926" s="44" t="s">
        <v>10</v>
      </c>
    </row>
    <row r="1927" spans="2:9" s="42" customFormat="1" x14ac:dyDescent="0.2">
      <c r="B1927" s="42">
        <v>12</v>
      </c>
      <c r="C1927" s="42" t="s">
        <v>388</v>
      </c>
      <c r="D1927" s="42" t="s">
        <v>724</v>
      </c>
      <c r="E1927" s="123"/>
      <c r="F1927" s="10" t="s">
        <v>227</v>
      </c>
      <c r="G1927" s="24"/>
      <c r="H1927" s="19"/>
      <c r="I1927" s="44" t="s">
        <v>10</v>
      </c>
    </row>
    <row r="1928" spans="2:9" s="42" customFormat="1" x14ac:dyDescent="0.2">
      <c r="B1928" s="42">
        <v>12</v>
      </c>
      <c r="C1928" s="42" t="s">
        <v>388</v>
      </c>
      <c r="D1928" s="42" t="s">
        <v>724</v>
      </c>
      <c r="E1928" s="123"/>
      <c r="F1928" s="10" t="s">
        <v>218</v>
      </c>
      <c r="G1928" s="24"/>
      <c r="H1928" s="19"/>
      <c r="I1928" s="44" t="s">
        <v>10</v>
      </c>
    </row>
    <row r="1929" spans="2:9" s="42" customFormat="1" x14ac:dyDescent="0.2">
      <c r="B1929" s="42">
        <v>12</v>
      </c>
      <c r="C1929" s="42" t="s">
        <v>388</v>
      </c>
      <c r="D1929" s="42" t="s">
        <v>724</v>
      </c>
      <c r="E1929" s="123"/>
      <c r="F1929" s="7" t="s">
        <v>229</v>
      </c>
      <c r="G1929" s="24"/>
      <c r="H1929" s="19"/>
      <c r="I1929" s="44" t="s">
        <v>10</v>
      </c>
    </row>
    <row r="1930" spans="2:9" s="42" customFormat="1" x14ac:dyDescent="0.2">
      <c r="B1930" s="42">
        <v>12</v>
      </c>
      <c r="C1930" s="42" t="s">
        <v>388</v>
      </c>
      <c r="D1930" s="42" t="s">
        <v>724</v>
      </c>
      <c r="E1930" s="123"/>
      <c r="F1930" s="10" t="s">
        <v>223</v>
      </c>
      <c r="G1930" s="24"/>
      <c r="H1930" s="19"/>
      <c r="I1930" s="44" t="s">
        <v>10</v>
      </c>
    </row>
    <row r="1931" spans="2:9" s="42" customFormat="1" x14ac:dyDescent="0.2">
      <c r="B1931" s="42">
        <v>12</v>
      </c>
      <c r="C1931" s="42" t="s">
        <v>388</v>
      </c>
      <c r="D1931" s="42" t="s">
        <v>724</v>
      </c>
      <c r="E1931" s="123"/>
      <c r="F1931" s="10" t="s">
        <v>217</v>
      </c>
      <c r="G1931" s="24"/>
      <c r="H1931" s="19"/>
      <c r="I1931" s="44" t="s">
        <v>10</v>
      </c>
    </row>
    <row r="1932" spans="2:9" s="42" customFormat="1" x14ac:dyDescent="0.2">
      <c r="B1932" s="42">
        <v>12</v>
      </c>
      <c r="C1932" s="42" t="s">
        <v>388</v>
      </c>
      <c r="D1932" s="42" t="s">
        <v>724</v>
      </c>
      <c r="E1932" s="123"/>
      <c r="F1932" s="10" t="s">
        <v>221</v>
      </c>
      <c r="G1932" s="24"/>
      <c r="H1932" s="19"/>
      <c r="I1932" s="44" t="s">
        <v>10</v>
      </c>
    </row>
    <row r="1933" spans="2:9" s="42" customFormat="1" x14ac:dyDescent="0.2">
      <c r="B1933" s="42">
        <v>12</v>
      </c>
      <c r="C1933" s="42" t="s">
        <v>388</v>
      </c>
      <c r="D1933" s="42" t="s">
        <v>724</v>
      </c>
      <c r="E1933" s="123"/>
      <c r="F1933" s="10" t="s">
        <v>252</v>
      </c>
      <c r="G1933" s="24"/>
      <c r="H1933" s="19"/>
      <c r="I1933" s="44" t="s">
        <v>10</v>
      </c>
    </row>
    <row r="1934" spans="2:9" s="42" customFormat="1" x14ac:dyDescent="0.2">
      <c r="B1934" s="42">
        <v>12</v>
      </c>
      <c r="C1934" s="42" t="s">
        <v>388</v>
      </c>
      <c r="D1934" s="42" t="s">
        <v>724</v>
      </c>
      <c r="E1934" s="123"/>
      <c r="F1934" s="10" t="s">
        <v>226</v>
      </c>
      <c r="G1934" s="24"/>
      <c r="H1934" s="19"/>
      <c r="I1934" s="44" t="s">
        <v>10</v>
      </c>
    </row>
    <row r="1935" spans="2:9" s="42" customFormat="1" x14ac:dyDescent="0.2">
      <c r="B1935" s="42">
        <v>12</v>
      </c>
      <c r="C1935" s="42" t="s">
        <v>388</v>
      </c>
      <c r="D1935" s="42" t="s">
        <v>724</v>
      </c>
      <c r="E1935" s="123"/>
      <c r="F1935" s="7" t="s">
        <v>230</v>
      </c>
      <c r="G1935" s="24"/>
      <c r="H1935" s="19"/>
      <c r="I1935" s="44" t="s">
        <v>10</v>
      </c>
    </row>
    <row r="1936" spans="2:9" s="42" customFormat="1" x14ac:dyDescent="0.2">
      <c r="B1936" s="42">
        <v>12</v>
      </c>
      <c r="C1936" s="42" t="s">
        <v>388</v>
      </c>
      <c r="D1936" s="42" t="s">
        <v>724</v>
      </c>
      <c r="E1936" s="123"/>
      <c r="F1936" s="10" t="s">
        <v>251</v>
      </c>
      <c r="G1936" s="24"/>
      <c r="H1936" s="19"/>
      <c r="I1936" s="44" t="s">
        <v>10</v>
      </c>
    </row>
    <row r="1937" spans="2:9" s="42" customFormat="1" x14ac:dyDescent="0.2">
      <c r="B1937" s="42">
        <v>12</v>
      </c>
      <c r="C1937" s="42" t="s">
        <v>388</v>
      </c>
      <c r="D1937" s="42" t="s">
        <v>724</v>
      </c>
      <c r="E1937" s="123"/>
      <c r="F1937" s="10" t="s">
        <v>219</v>
      </c>
      <c r="G1937" s="24"/>
      <c r="H1937" s="19"/>
      <c r="I1937" s="44" t="s">
        <v>10</v>
      </c>
    </row>
    <row r="1938" spans="2:9" s="42" customFormat="1" x14ac:dyDescent="0.2">
      <c r="B1938" s="42">
        <v>12</v>
      </c>
      <c r="C1938" s="42" t="s">
        <v>388</v>
      </c>
      <c r="D1938" s="42" t="s">
        <v>724</v>
      </c>
      <c r="E1938" s="123"/>
      <c r="F1938" s="10" t="s">
        <v>225</v>
      </c>
      <c r="G1938" s="24"/>
      <c r="H1938" s="19"/>
      <c r="I1938" s="44" t="s">
        <v>10</v>
      </c>
    </row>
    <row r="1939" spans="2:9" s="42" customFormat="1" x14ac:dyDescent="0.2">
      <c r="B1939" s="42">
        <v>12</v>
      </c>
      <c r="C1939" s="42" t="s">
        <v>388</v>
      </c>
      <c r="D1939" s="42" t="s">
        <v>724</v>
      </c>
      <c r="E1939" s="123"/>
      <c r="F1939" s="10" t="s">
        <v>253</v>
      </c>
      <c r="G1939" s="24"/>
      <c r="H1939" s="19"/>
      <c r="I1939" s="44" t="s">
        <v>10</v>
      </c>
    </row>
    <row r="1940" spans="2:9" s="42" customFormat="1" x14ac:dyDescent="0.2">
      <c r="B1940" s="42">
        <v>12</v>
      </c>
      <c r="C1940" s="42" t="s">
        <v>388</v>
      </c>
      <c r="D1940" s="42" t="s">
        <v>724</v>
      </c>
      <c r="E1940" s="123"/>
      <c r="F1940" s="10" t="s">
        <v>77</v>
      </c>
      <c r="G1940" s="24"/>
      <c r="H1940" s="19"/>
      <c r="I1940" s="44" t="s">
        <v>10</v>
      </c>
    </row>
    <row r="1941" spans="2:9" s="42" customFormat="1" x14ac:dyDescent="0.2">
      <c r="B1941" s="42">
        <v>12</v>
      </c>
      <c r="C1941" s="42" t="s">
        <v>388</v>
      </c>
      <c r="D1941" s="42" t="s">
        <v>724</v>
      </c>
      <c r="E1941" s="123"/>
      <c r="F1941" s="10" t="s">
        <v>224</v>
      </c>
      <c r="G1941" s="24"/>
      <c r="H1941" s="19"/>
      <c r="I1941" s="44" t="s">
        <v>10</v>
      </c>
    </row>
    <row r="1942" spans="2:9" s="42" customFormat="1" x14ac:dyDescent="0.2">
      <c r="B1942" s="42">
        <v>12</v>
      </c>
      <c r="C1942" s="42" t="s">
        <v>388</v>
      </c>
      <c r="D1942" s="42" t="s">
        <v>724</v>
      </c>
      <c r="E1942" s="123"/>
      <c r="F1942" s="7" t="s">
        <v>231</v>
      </c>
      <c r="G1942" s="24"/>
      <c r="H1942" s="19"/>
      <c r="I1942" s="44" t="s">
        <v>10</v>
      </c>
    </row>
    <row r="1943" spans="2:9" s="42" customFormat="1" x14ac:dyDescent="0.2">
      <c r="B1943" s="42">
        <v>12</v>
      </c>
      <c r="C1943" s="42" t="s">
        <v>388</v>
      </c>
      <c r="D1943" s="42" t="s">
        <v>724</v>
      </c>
      <c r="E1943" s="123"/>
      <c r="F1943" s="11" t="e">
        <f>#REF!</f>
        <v>#REF!</v>
      </c>
      <c r="G1943" s="24"/>
      <c r="H1943" s="19"/>
      <c r="I1943" s="44" t="s">
        <v>10</v>
      </c>
    </row>
    <row r="1944" spans="2:9" s="42" customFormat="1" x14ac:dyDescent="0.2">
      <c r="B1944" s="42">
        <v>12</v>
      </c>
      <c r="C1944" s="42" t="s">
        <v>388</v>
      </c>
      <c r="D1944" s="42" t="s">
        <v>724</v>
      </c>
      <c r="E1944" s="123"/>
      <c r="F1944" s="11" t="e">
        <f>#REF!</f>
        <v>#REF!</v>
      </c>
      <c r="G1944" s="24"/>
      <c r="H1944" s="19"/>
      <c r="I1944" s="44" t="s">
        <v>10</v>
      </c>
    </row>
    <row r="1945" spans="2:9" s="42" customFormat="1" x14ac:dyDescent="0.2">
      <c r="B1945" s="42">
        <v>12</v>
      </c>
      <c r="C1945" s="42" t="s">
        <v>388</v>
      </c>
      <c r="D1945" s="42" t="s">
        <v>724</v>
      </c>
      <c r="E1945" s="123"/>
      <c r="F1945" s="11" t="e">
        <f>#REF!</f>
        <v>#REF!</v>
      </c>
      <c r="G1945" s="24"/>
      <c r="H1945" s="19"/>
      <c r="I1945" s="44" t="s">
        <v>10</v>
      </c>
    </row>
    <row r="1946" spans="2:9" s="42" customFormat="1" x14ac:dyDescent="0.2">
      <c r="B1946" s="42">
        <v>12</v>
      </c>
      <c r="C1946" s="42" t="s">
        <v>388</v>
      </c>
      <c r="D1946" s="42" t="s">
        <v>724</v>
      </c>
      <c r="E1946" s="123"/>
      <c r="F1946" s="11" t="e">
        <f>#REF!</f>
        <v>#REF!</v>
      </c>
      <c r="G1946" s="24"/>
      <c r="H1946" s="19"/>
      <c r="I1946" s="44" t="s">
        <v>10</v>
      </c>
    </row>
    <row r="1947" spans="2:9" s="42" customFormat="1" x14ac:dyDescent="0.2">
      <c r="B1947" s="42">
        <v>12</v>
      </c>
      <c r="C1947" s="42" t="s">
        <v>388</v>
      </c>
      <c r="D1947" s="42" t="s">
        <v>724</v>
      </c>
      <c r="E1947" s="123"/>
      <c r="F1947" s="11" t="e">
        <f>#REF!</f>
        <v>#REF!</v>
      </c>
      <c r="G1947" s="24"/>
      <c r="H1947" s="19"/>
      <c r="I1947" s="44" t="s">
        <v>10</v>
      </c>
    </row>
    <row r="1948" spans="2:9" s="42" customFormat="1" x14ac:dyDescent="0.2">
      <c r="B1948" s="42">
        <v>12</v>
      </c>
      <c r="C1948" s="42" t="s">
        <v>388</v>
      </c>
      <c r="D1948" s="42" t="s">
        <v>724</v>
      </c>
      <c r="E1948" s="123"/>
      <c r="F1948" s="11" t="e">
        <f>#REF!</f>
        <v>#REF!</v>
      </c>
      <c r="G1948" s="24"/>
      <c r="H1948" s="19"/>
      <c r="I1948" s="44" t="s">
        <v>10</v>
      </c>
    </row>
    <row r="1949" spans="2:9" s="42" customFormat="1" x14ac:dyDescent="0.2">
      <c r="B1949" s="42">
        <v>12</v>
      </c>
      <c r="C1949" s="42" t="s">
        <v>388</v>
      </c>
      <c r="D1949" s="42" t="s">
        <v>724</v>
      </c>
      <c r="E1949" s="123"/>
      <c r="F1949" s="11" t="e">
        <f>#REF!</f>
        <v>#REF!</v>
      </c>
      <c r="G1949" s="24"/>
      <c r="H1949" s="19"/>
      <c r="I1949" s="44" t="s">
        <v>10</v>
      </c>
    </row>
    <row r="1950" spans="2:9" s="42" customFormat="1" x14ac:dyDescent="0.2">
      <c r="B1950" s="42">
        <v>12</v>
      </c>
      <c r="C1950" s="42" t="s">
        <v>388</v>
      </c>
      <c r="D1950" s="42" t="s">
        <v>724</v>
      </c>
      <c r="E1950" s="123"/>
      <c r="F1950" s="11" t="e">
        <f>#REF!</f>
        <v>#REF!</v>
      </c>
      <c r="G1950" s="24"/>
      <c r="H1950" s="19"/>
      <c r="I1950" s="44" t="s">
        <v>10</v>
      </c>
    </row>
    <row r="1951" spans="2:9" s="42" customFormat="1" x14ac:dyDescent="0.2">
      <c r="B1951" s="42">
        <v>12</v>
      </c>
      <c r="C1951" s="42" t="s">
        <v>388</v>
      </c>
      <c r="D1951" s="42" t="s">
        <v>724</v>
      </c>
      <c r="E1951" s="123"/>
      <c r="F1951" s="11" t="e">
        <f>#REF!</f>
        <v>#REF!</v>
      </c>
      <c r="G1951" s="24"/>
      <c r="H1951" s="19"/>
      <c r="I1951" s="44" t="s">
        <v>10</v>
      </c>
    </row>
    <row r="1952" spans="2:9" s="42" customFormat="1" x14ac:dyDescent="0.2">
      <c r="B1952" s="42">
        <v>12</v>
      </c>
      <c r="C1952" s="42" t="s">
        <v>388</v>
      </c>
      <c r="D1952" s="42" t="s">
        <v>724</v>
      </c>
      <c r="E1952" s="123"/>
      <c r="F1952" s="11" t="e">
        <f>#REF!</f>
        <v>#REF!</v>
      </c>
      <c r="G1952" s="24"/>
      <c r="H1952" s="19"/>
      <c r="I1952" s="44" t="s">
        <v>10</v>
      </c>
    </row>
    <row r="1953" spans="1:9" s="42" customFormat="1" x14ac:dyDescent="0.2">
      <c r="B1953" s="42">
        <v>12</v>
      </c>
      <c r="C1953" s="42" t="s">
        <v>388</v>
      </c>
      <c r="D1953" s="42" t="s">
        <v>724</v>
      </c>
      <c r="E1953" s="123"/>
      <c r="F1953" s="11" t="e">
        <f>#REF!</f>
        <v>#REF!</v>
      </c>
      <c r="G1953" s="24"/>
      <c r="H1953" s="19"/>
      <c r="I1953" s="44" t="s">
        <v>10</v>
      </c>
    </row>
    <row r="1954" spans="1:9" s="42" customFormat="1" x14ac:dyDescent="0.2">
      <c r="B1954" s="42">
        <v>12</v>
      </c>
      <c r="C1954" s="42" t="s">
        <v>388</v>
      </c>
      <c r="D1954" s="42" t="s">
        <v>724</v>
      </c>
      <c r="E1954" s="123"/>
      <c r="F1954" s="11" t="e">
        <f>#REF!</f>
        <v>#REF!</v>
      </c>
      <c r="G1954" s="24"/>
      <c r="H1954" s="19"/>
      <c r="I1954" s="44" t="s">
        <v>10</v>
      </c>
    </row>
    <row r="1955" spans="1:9" s="42" customFormat="1" x14ac:dyDescent="0.2">
      <c r="B1955" s="42">
        <v>12</v>
      </c>
      <c r="C1955" s="42" t="s">
        <v>388</v>
      </c>
      <c r="D1955" s="42" t="s">
        <v>724</v>
      </c>
      <c r="E1955" s="123"/>
      <c r="F1955" s="11" t="e">
        <f>#REF!</f>
        <v>#REF!</v>
      </c>
      <c r="G1955" s="24"/>
      <c r="H1955" s="19"/>
      <c r="I1955" s="44" t="s">
        <v>10</v>
      </c>
    </row>
    <row r="1956" spans="1:9" s="42" customFormat="1" x14ac:dyDescent="0.2">
      <c r="B1956" s="42">
        <v>12</v>
      </c>
      <c r="C1956" s="42" t="s">
        <v>388</v>
      </c>
      <c r="D1956" s="42" t="s">
        <v>724</v>
      </c>
      <c r="E1956" s="123"/>
      <c r="F1956" s="11" t="e">
        <f>#REF!</f>
        <v>#REF!</v>
      </c>
      <c r="G1956" s="24"/>
      <c r="H1956" s="19"/>
      <c r="I1956" s="44" t="s">
        <v>10</v>
      </c>
    </row>
    <row r="1957" spans="1:9" s="42" customFormat="1" x14ac:dyDescent="0.2">
      <c r="B1957" s="42">
        <v>12</v>
      </c>
      <c r="C1957" s="42" t="s">
        <v>388</v>
      </c>
      <c r="D1957" s="42" t="s">
        <v>724</v>
      </c>
      <c r="E1957" s="123"/>
      <c r="F1957" s="11" t="e">
        <f>#REF!</f>
        <v>#REF!</v>
      </c>
      <c r="G1957" s="24"/>
      <c r="H1957" s="19"/>
      <c r="I1957" s="44" t="s">
        <v>10</v>
      </c>
    </row>
    <row r="1958" spans="1:9" s="42" customFormat="1" x14ac:dyDescent="0.2">
      <c r="B1958" s="42">
        <v>12</v>
      </c>
      <c r="C1958" s="42" t="s">
        <v>388</v>
      </c>
      <c r="D1958" s="42" t="s">
        <v>724</v>
      </c>
      <c r="E1958" s="123"/>
      <c r="F1958" s="11" t="e">
        <f>#REF!</f>
        <v>#REF!</v>
      </c>
      <c r="G1958" s="24"/>
      <c r="H1958" s="19"/>
      <c r="I1958" s="44" t="s">
        <v>10</v>
      </c>
    </row>
    <row r="1959" spans="1:9" s="42" customFormat="1" x14ac:dyDescent="0.2">
      <c r="B1959" s="42">
        <v>12</v>
      </c>
      <c r="C1959" s="42" t="s">
        <v>388</v>
      </c>
      <c r="D1959" s="42" t="s">
        <v>724</v>
      </c>
      <c r="E1959" s="123"/>
      <c r="F1959" s="11" t="e">
        <f>#REF!</f>
        <v>#REF!</v>
      </c>
      <c r="G1959" s="24"/>
      <c r="H1959" s="19"/>
      <c r="I1959" s="44" t="s">
        <v>10</v>
      </c>
    </row>
    <row r="1960" spans="1:9" s="42" customFormat="1" x14ac:dyDescent="0.2">
      <c r="B1960" s="42">
        <v>12</v>
      </c>
      <c r="C1960" s="42" t="s">
        <v>388</v>
      </c>
      <c r="D1960" s="42" t="s">
        <v>724</v>
      </c>
      <c r="E1960" s="123"/>
      <c r="F1960" s="11" t="e">
        <f>#REF!</f>
        <v>#REF!</v>
      </c>
      <c r="G1960" s="24"/>
      <c r="H1960" s="19"/>
      <c r="I1960" s="44" t="s">
        <v>10</v>
      </c>
    </row>
    <row r="1961" spans="1:9" s="42" customFormat="1" x14ac:dyDescent="0.2">
      <c r="B1961" s="42">
        <v>12</v>
      </c>
      <c r="C1961" s="42" t="s">
        <v>388</v>
      </c>
      <c r="D1961" s="42" t="s">
        <v>724</v>
      </c>
      <c r="E1961" s="123"/>
      <c r="F1961" s="11" t="e">
        <f>#REF!</f>
        <v>#REF!</v>
      </c>
      <c r="G1961" s="24"/>
      <c r="H1961" s="19"/>
      <c r="I1961" s="44" t="s">
        <v>10</v>
      </c>
    </row>
    <row r="1962" spans="1:9" s="42" customFormat="1" x14ac:dyDescent="0.2">
      <c r="B1962" s="42">
        <v>12</v>
      </c>
      <c r="C1962" s="42" t="s">
        <v>388</v>
      </c>
      <c r="D1962" s="42" t="s">
        <v>724</v>
      </c>
      <c r="E1962" s="123"/>
      <c r="F1962" s="11" t="e">
        <f>#REF!</f>
        <v>#REF!</v>
      </c>
      <c r="G1962" s="24"/>
      <c r="H1962" s="19"/>
      <c r="I1962" s="44" t="s">
        <v>10</v>
      </c>
    </row>
    <row r="1963" spans="1:9" x14ac:dyDescent="0.2">
      <c r="A1963" s="42"/>
      <c r="B1963">
        <v>13</v>
      </c>
      <c r="C1963" t="s">
        <v>390</v>
      </c>
      <c r="F1963" s="24" t="s">
        <v>726</v>
      </c>
      <c r="I1963" s="44" t="s">
        <v>10</v>
      </c>
    </row>
    <row r="1964" spans="1:9" x14ac:dyDescent="0.2">
      <c r="B1964" s="42">
        <v>13</v>
      </c>
      <c r="C1964" s="42" t="s">
        <v>390</v>
      </c>
      <c r="F1964" s="24" t="s">
        <v>726</v>
      </c>
      <c r="I1964" s="44" t="s">
        <v>10</v>
      </c>
    </row>
    <row r="1965" spans="1:9" x14ac:dyDescent="0.2">
      <c r="B1965" s="42">
        <v>13</v>
      </c>
      <c r="C1965" s="42" t="s">
        <v>390</v>
      </c>
      <c r="F1965" s="24" t="s">
        <v>726</v>
      </c>
      <c r="I1965" s="44" t="s">
        <v>10</v>
      </c>
    </row>
    <row r="1966" spans="1:9" x14ac:dyDescent="0.2">
      <c r="B1966" s="42">
        <v>13</v>
      </c>
      <c r="C1966" s="42" t="s">
        <v>390</v>
      </c>
      <c r="F1966" s="24" t="s">
        <v>726</v>
      </c>
      <c r="I1966" s="44" t="s">
        <v>10</v>
      </c>
    </row>
    <row r="1967" spans="1:9" x14ac:dyDescent="0.2">
      <c r="B1967" s="42">
        <v>13</v>
      </c>
      <c r="C1967" s="42" t="s">
        <v>390</v>
      </c>
      <c r="F1967" s="24" t="s">
        <v>726</v>
      </c>
      <c r="I1967" s="44" t="s">
        <v>10</v>
      </c>
    </row>
    <row r="1968" spans="1:9" x14ac:dyDescent="0.2">
      <c r="B1968" s="42">
        <v>13</v>
      </c>
      <c r="C1968" s="42" t="s">
        <v>390</v>
      </c>
      <c r="F1968" s="24" t="s">
        <v>726</v>
      </c>
      <c r="I1968" s="44" t="s">
        <v>10</v>
      </c>
    </row>
    <row r="1969" spans="2:9" x14ac:dyDescent="0.2">
      <c r="B1969" s="42">
        <v>13</v>
      </c>
      <c r="C1969" s="42" t="s">
        <v>390</v>
      </c>
      <c r="F1969" s="24" t="s">
        <v>726</v>
      </c>
      <c r="I1969" s="44" t="s">
        <v>10</v>
      </c>
    </row>
    <row r="1970" spans="2:9" x14ac:dyDescent="0.2">
      <c r="B1970" s="42">
        <v>13</v>
      </c>
      <c r="C1970" s="42" t="s">
        <v>390</v>
      </c>
      <c r="F1970" s="24" t="s">
        <v>726</v>
      </c>
      <c r="I1970" s="44" t="s">
        <v>10</v>
      </c>
    </row>
    <row r="1971" spans="2:9" x14ac:dyDescent="0.2">
      <c r="B1971" s="42">
        <v>13</v>
      </c>
      <c r="C1971" s="42" t="s">
        <v>390</v>
      </c>
      <c r="F1971" s="24" t="s">
        <v>726</v>
      </c>
      <c r="I1971" s="44" t="s">
        <v>10</v>
      </c>
    </row>
    <row r="1972" spans="2:9" x14ac:dyDescent="0.2">
      <c r="B1972" s="42">
        <v>13</v>
      </c>
      <c r="C1972" s="42" t="s">
        <v>390</v>
      </c>
      <c r="F1972" s="24" t="s">
        <v>726</v>
      </c>
      <c r="I1972" s="44" t="s">
        <v>10</v>
      </c>
    </row>
    <row r="1973" spans="2:9" x14ac:dyDescent="0.2">
      <c r="B1973" s="42">
        <v>13</v>
      </c>
      <c r="C1973" s="42" t="s">
        <v>390</v>
      </c>
      <c r="F1973" s="24" t="s">
        <v>726</v>
      </c>
      <c r="I1973" s="44" t="s">
        <v>10</v>
      </c>
    </row>
    <row r="1974" spans="2:9" x14ac:dyDescent="0.2">
      <c r="B1974" s="42">
        <v>13</v>
      </c>
      <c r="C1974" s="42" t="s">
        <v>390</v>
      </c>
      <c r="F1974" s="24" t="s">
        <v>726</v>
      </c>
      <c r="I1974" s="44" t="s">
        <v>10</v>
      </c>
    </row>
    <row r="1975" spans="2:9" x14ac:dyDescent="0.2">
      <c r="B1975" s="42">
        <v>13</v>
      </c>
      <c r="C1975" s="42" t="s">
        <v>390</v>
      </c>
      <c r="F1975" s="24" t="s">
        <v>726</v>
      </c>
      <c r="I1975" s="44" t="s">
        <v>10</v>
      </c>
    </row>
    <row r="1976" spans="2:9" x14ac:dyDescent="0.2">
      <c r="B1976" s="42">
        <v>13</v>
      </c>
      <c r="C1976" s="42" t="s">
        <v>390</v>
      </c>
      <c r="F1976" s="24" t="s">
        <v>726</v>
      </c>
      <c r="I1976" s="44" t="s">
        <v>10</v>
      </c>
    </row>
    <row r="1977" spans="2:9" x14ac:dyDescent="0.2">
      <c r="B1977" s="42">
        <v>13</v>
      </c>
      <c r="C1977" s="42" t="s">
        <v>390</v>
      </c>
      <c r="F1977" s="24" t="s">
        <v>726</v>
      </c>
      <c r="I1977" s="44" t="s">
        <v>10</v>
      </c>
    </row>
    <row r="1978" spans="2:9" x14ac:dyDescent="0.2">
      <c r="B1978" s="42">
        <v>13</v>
      </c>
      <c r="C1978" s="42" t="s">
        <v>390</v>
      </c>
      <c r="F1978" s="24" t="s">
        <v>726</v>
      </c>
      <c r="I1978" s="44" t="s">
        <v>10</v>
      </c>
    </row>
    <row r="1979" spans="2:9" x14ac:dyDescent="0.2">
      <c r="B1979" s="42">
        <v>13</v>
      </c>
      <c r="C1979" s="42" t="s">
        <v>390</v>
      </c>
      <c r="F1979" s="24" t="s">
        <v>726</v>
      </c>
      <c r="I1979" s="44" t="s">
        <v>10</v>
      </c>
    </row>
    <row r="1980" spans="2:9" x14ac:dyDescent="0.2">
      <c r="B1980" s="42">
        <v>13</v>
      </c>
      <c r="C1980" s="42" t="s">
        <v>390</v>
      </c>
      <c r="F1980" s="24" t="s">
        <v>726</v>
      </c>
      <c r="I1980" s="44" t="s">
        <v>10</v>
      </c>
    </row>
    <row r="1981" spans="2:9" x14ac:dyDescent="0.2">
      <c r="B1981" s="42">
        <v>13</v>
      </c>
      <c r="C1981" s="42" t="s">
        <v>390</v>
      </c>
      <c r="F1981" s="24" t="s">
        <v>726</v>
      </c>
      <c r="I1981" s="44" t="s">
        <v>10</v>
      </c>
    </row>
    <row r="1982" spans="2:9" x14ac:dyDescent="0.2">
      <c r="B1982" s="42">
        <v>13</v>
      </c>
      <c r="C1982" s="42" t="s">
        <v>390</v>
      </c>
      <c r="F1982" s="24" t="s">
        <v>726</v>
      </c>
      <c r="I1982" s="44" t="s">
        <v>10</v>
      </c>
    </row>
    <row r="1983" spans="2:9" x14ac:dyDescent="0.2">
      <c r="B1983" s="42">
        <v>13</v>
      </c>
      <c r="C1983" s="42" t="s">
        <v>390</v>
      </c>
      <c r="F1983" s="24" t="s">
        <v>726</v>
      </c>
      <c r="I1983" s="44" t="s">
        <v>10</v>
      </c>
    </row>
    <row r="1984" spans="2:9" x14ac:dyDescent="0.2">
      <c r="B1984" s="42">
        <v>13</v>
      </c>
      <c r="C1984" s="42" t="s">
        <v>390</v>
      </c>
      <c r="F1984" s="24" t="s">
        <v>726</v>
      </c>
      <c r="I1984" s="44" t="s">
        <v>10</v>
      </c>
    </row>
    <row r="1985" spans="2:9" x14ac:dyDescent="0.2">
      <c r="B1985" s="42">
        <v>13</v>
      </c>
      <c r="C1985" s="42" t="s">
        <v>390</v>
      </c>
      <c r="F1985" s="24" t="s">
        <v>726</v>
      </c>
      <c r="I1985" s="44" t="s">
        <v>10</v>
      </c>
    </row>
    <row r="1986" spans="2:9" x14ac:dyDescent="0.2">
      <c r="B1986" s="42">
        <v>13</v>
      </c>
      <c r="C1986" s="42" t="s">
        <v>390</v>
      </c>
      <c r="F1986" s="24" t="s">
        <v>726</v>
      </c>
      <c r="I1986" s="44" t="s">
        <v>10</v>
      </c>
    </row>
    <row r="1987" spans="2:9" x14ac:dyDescent="0.2">
      <c r="B1987" s="42">
        <v>13</v>
      </c>
      <c r="C1987" s="42" t="s">
        <v>390</v>
      </c>
      <c r="F1987" s="24" t="s">
        <v>726</v>
      </c>
      <c r="I1987" s="44" t="s">
        <v>10</v>
      </c>
    </row>
    <row r="1988" spans="2:9" x14ac:dyDescent="0.2">
      <c r="B1988" s="42">
        <v>13</v>
      </c>
      <c r="C1988" s="42" t="s">
        <v>390</v>
      </c>
      <c r="F1988" s="24" t="s">
        <v>726</v>
      </c>
      <c r="I1988" s="44" t="s">
        <v>10</v>
      </c>
    </row>
    <row r="1989" spans="2:9" x14ac:dyDescent="0.2">
      <c r="B1989" s="42">
        <v>13</v>
      </c>
      <c r="C1989" s="42" t="s">
        <v>390</v>
      </c>
      <c r="F1989" s="24" t="s">
        <v>726</v>
      </c>
      <c r="I1989" s="44" t="s">
        <v>10</v>
      </c>
    </row>
    <row r="1990" spans="2:9" x14ac:dyDescent="0.2">
      <c r="B1990" s="42">
        <v>13</v>
      </c>
      <c r="C1990" s="42" t="s">
        <v>390</v>
      </c>
      <c r="F1990" s="24" t="s">
        <v>726</v>
      </c>
      <c r="I1990" s="44" t="s">
        <v>10</v>
      </c>
    </row>
    <row r="1991" spans="2:9" x14ac:dyDescent="0.2">
      <c r="B1991" s="42">
        <v>13</v>
      </c>
      <c r="C1991" s="42" t="s">
        <v>390</v>
      </c>
      <c r="F1991" s="24" t="s">
        <v>726</v>
      </c>
      <c r="I1991" s="44" t="s">
        <v>10</v>
      </c>
    </row>
    <row r="1992" spans="2:9" x14ac:dyDescent="0.2">
      <c r="B1992" s="42">
        <v>13</v>
      </c>
      <c r="C1992" s="42" t="s">
        <v>390</v>
      </c>
      <c r="F1992" s="24" t="s">
        <v>726</v>
      </c>
      <c r="I1992" s="44" t="s">
        <v>10</v>
      </c>
    </row>
    <row r="1993" spans="2:9" x14ac:dyDescent="0.2">
      <c r="B1993" s="42">
        <v>13</v>
      </c>
      <c r="C1993" s="42" t="s">
        <v>390</v>
      </c>
      <c r="F1993" s="24" t="s">
        <v>726</v>
      </c>
      <c r="I1993" s="44" t="s">
        <v>10</v>
      </c>
    </row>
    <row r="1994" spans="2:9" x14ac:dyDescent="0.2">
      <c r="B1994" s="42">
        <v>13</v>
      </c>
      <c r="C1994" s="42" t="s">
        <v>390</v>
      </c>
      <c r="F1994" s="24" t="s">
        <v>726</v>
      </c>
      <c r="I1994" s="44" t="s">
        <v>10</v>
      </c>
    </row>
    <row r="1995" spans="2:9" x14ac:dyDescent="0.2">
      <c r="B1995" s="42">
        <v>13</v>
      </c>
      <c r="C1995" s="42" t="s">
        <v>390</v>
      </c>
      <c r="F1995" s="24" t="s">
        <v>726</v>
      </c>
      <c r="I1995" s="44" t="s">
        <v>10</v>
      </c>
    </row>
    <row r="1996" spans="2:9" x14ac:dyDescent="0.2">
      <c r="B1996" s="42">
        <v>13</v>
      </c>
      <c r="C1996" s="42" t="s">
        <v>390</v>
      </c>
      <c r="F1996" s="24" t="s">
        <v>726</v>
      </c>
      <c r="I1996" s="44" t="s">
        <v>10</v>
      </c>
    </row>
    <row r="1997" spans="2:9" x14ac:dyDescent="0.2">
      <c r="B1997" s="42">
        <v>13</v>
      </c>
      <c r="C1997" s="42" t="s">
        <v>390</v>
      </c>
      <c r="F1997" s="24" t="s">
        <v>726</v>
      </c>
      <c r="I1997" s="44" t="s">
        <v>10</v>
      </c>
    </row>
    <row r="1998" spans="2:9" x14ac:dyDescent="0.2">
      <c r="B1998" s="42">
        <v>13</v>
      </c>
      <c r="C1998" s="42" t="s">
        <v>390</v>
      </c>
      <c r="F1998" s="24" t="s">
        <v>726</v>
      </c>
      <c r="I1998" s="44" t="s">
        <v>10</v>
      </c>
    </row>
    <row r="1999" spans="2:9" x14ac:dyDescent="0.2">
      <c r="B1999" s="42">
        <v>13</v>
      </c>
      <c r="C1999" s="42" t="s">
        <v>390</v>
      </c>
      <c r="F1999" s="24" t="s">
        <v>726</v>
      </c>
      <c r="I1999" s="44" t="s">
        <v>10</v>
      </c>
    </row>
    <row r="2000" spans="2:9" x14ac:dyDescent="0.2">
      <c r="B2000" s="42">
        <v>13</v>
      </c>
      <c r="C2000" s="42" t="s">
        <v>390</v>
      </c>
      <c r="F2000" s="24" t="s">
        <v>726</v>
      </c>
      <c r="I2000" s="44" t="s">
        <v>10</v>
      </c>
    </row>
    <row r="2001" spans="2:9" x14ac:dyDescent="0.2">
      <c r="B2001" s="42">
        <v>13</v>
      </c>
      <c r="C2001" s="42" t="s">
        <v>390</v>
      </c>
      <c r="F2001" s="24" t="s">
        <v>726</v>
      </c>
      <c r="I2001" s="44" t="s">
        <v>10</v>
      </c>
    </row>
    <row r="2002" spans="2:9" x14ac:dyDescent="0.2">
      <c r="B2002" s="42">
        <v>13</v>
      </c>
      <c r="C2002" s="42" t="s">
        <v>390</v>
      </c>
      <c r="F2002" s="24" t="s">
        <v>726</v>
      </c>
      <c r="I2002" s="44" t="s">
        <v>10</v>
      </c>
    </row>
    <row r="2003" spans="2:9" x14ac:dyDescent="0.2">
      <c r="B2003" s="42">
        <v>13</v>
      </c>
      <c r="C2003" s="42" t="s">
        <v>390</v>
      </c>
      <c r="F2003" s="24" t="s">
        <v>726</v>
      </c>
      <c r="I2003" s="44" t="s">
        <v>10</v>
      </c>
    </row>
    <row r="2004" spans="2:9" x14ac:dyDescent="0.2">
      <c r="B2004" s="42">
        <v>13</v>
      </c>
      <c r="C2004" s="42" t="s">
        <v>390</v>
      </c>
      <c r="F2004" s="24" t="s">
        <v>726</v>
      </c>
      <c r="I2004" s="44" t="s">
        <v>10</v>
      </c>
    </row>
    <row r="2005" spans="2:9" x14ac:dyDescent="0.2">
      <c r="B2005" s="42">
        <v>13</v>
      </c>
      <c r="C2005" s="42" t="s">
        <v>390</v>
      </c>
      <c r="F2005" s="14" t="s">
        <v>152</v>
      </c>
      <c r="I2005" s="44" t="s">
        <v>10</v>
      </c>
    </row>
    <row r="2006" spans="2:9" x14ac:dyDescent="0.2">
      <c r="B2006" s="42">
        <v>13</v>
      </c>
      <c r="C2006" s="42" t="s">
        <v>390</v>
      </c>
      <c r="F2006" s="14" t="s">
        <v>152</v>
      </c>
      <c r="I2006" s="44" t="s">
        <v>10</v>
      </c>
    </row>
    <row r="2007" spans="2:9" x14ac:dyDescent="0.2">
      <c r="B2007" s="42">
        <v>13</v>
      </c>
      <c r="C2007" s="42" t="s">
        <v>390</v>
      </c>
      <c r="F2007" s="14" t="s">
        <v>152</v>
      </c>
      <c r="I2007" s="44" t="s">
        <v>10</v>
      </c>
    </row>
    <row r="2008" spans="2:9" x14ac:dyDescent="0.2">
      <c r="B2008" s="42">
        <v>13</v>
      </c>
      <c r="C2008" s="42" t="s">
        <v>390</v>
      </c>
      <c r="F2008" s="14" t="s">
        <v>152</v>
      </c>
      <c r="I2008" s="44" t="s">
        <v>10</v>
      </c>
    </row>
    <row r="2009" spans="2:9" x14ac:dyDescent="0.2">
      <c r="B2009" s="42">
        <v>13</v>
      </c>
      <c r="C2009" s="42" t="s">
        <v>390</v>
      </c>
      <c r="F2009" s="14" t="s">
        <v>152</v>
      </c>
      <c r="I2009" s="44" t="s">
        <v>10</v>
      </c>
    </row>
    <row r="2010" spans="2:9" x14ac:dyDescent="0.2">
      <c r="B2010" s="42">
        <v>13</v>
      </c>
      <c r="C2010" s="42" t="s">
        <v>390</v>
      </c>
      <c r="F2010" s="14" t="s">
        <v>152</v>
      </c>
      <c r="I2010" s="44" t="s">
        <v>10</v>
      </c>
    </row>
    <row r="2011" spans="2:9" x14ac:dyDescent="0.2">
      <c r="B2011" s="42">
        <v>13</v>
      </c>
      <c r="C2011" s="42" t="s">
        <v>390</v>
      </c>
      <c r="F2011" s="14" t="s">
        <v>152</v>
      </c>
      <c r="I2011" s="44" t="s">
        <v>10</v>
      </c>
    </row>
    <row r="2012" spans="2:9" x14ac:dyDescent="0.2">
      <c r="B2012" s="42">
        <v>13</v>
      </c>
      <c r="C2012" s="42" t="s">
        <v>390</v>
      </c>
      <c r="F2012" s="14" t="s">
        <v>152</v>
      </c>
      <c r="I2012" s="44" t="s">
        <v>10</v>
      </c>
    </row>
    <row r="2013" spans="2:9" x14ac:dyDescent="0.2">
      <c r="B2013" s="42">
        <v>13</v>
      </c>
      <c r="C2013" s="42" t="s">
        <v>390</v>
      </c>
      <c r="F2013" s="14" t="s">
        <v>152</v>
      </c>
      <c r="I2013" s="44" t="s">
        <v>10</v>
      </c>
    </row>
    <row r="2014" spans="2:9" x14ac:dyDescent="0.2">
      <c r="B2014" s="42">
        <v>13</v>
      </c>
      <c r="C2014" s="42" t="s">
        <v>390</v>
      </c>
      <c r="F2014" s="14" t="s">
        <v>152</v>
      </c>
      <c r="I2014" s="44" t="s">
        <v>10</v>
      </c>
    </row>
    <row r="2015" spans="2:9" x14ac:dyDescent="0.2">
      <c r="B2015" s="42">
        <v>13</v>
      </c>
      <c r="C2015" s="42" t="s">
        <v>390</v>
      </c>
      <c r="F2015" s="14" t="s">
        <v>152</v>
      </c>
      <c r="I2015" s="44" t="s">
        <v>10</v>
      </c>
    </row>
    <row r="2016" spans="2:9" x14ac:dyDescent="0.2">
      <c r="B2016" s="42">
        <v>13</v>
      </c>
      <c r="C2016" s="42" t="s">
        <v>390</v>
      </c>
      <c r="F2016" s="14" t="s">
        <v>152</v>
      </c>
      <c r="I2016" s="44" t="s">
        <v>10</v>
      </c>
    </row>
    <row r="2017" spans="2:9" x14ac:dyDescent="0.2">
      <c r="B2017" s="42">
        <v>13</v>
      </c>
      <c r="C2017" s="42" t="s">
        <v>390</v>
      </c>
      <c r="F2017" s="14" t="s">
        <v>152</v>
      </c>
      <c r="I2017" s="44" t="s">
        <v>10</v>
      </c>
    </row>
    <row r="2018" spans="2:9" x14ac:dyDescent="0.2">
      <c r="B2018" s="42">
        <v>13</v>
      </c>
      <c r="C2018" s="42" t="s">
        <v>390</v>
      </c>
      <c r="F2018" s="14" t="s">
        <v>152</v>
      </c>
      <c r="I2018" s="44" t="s">
        <v>10</v>
      </c>
    </row>
    <row r="2019" spans="2:9" x14ac:dyDescent="0.2">
      <c r="B2019" s="42">
        <v>13</v>
      </c>
      <c r="C2019" s="42" t="s">
        <v>390</v>
      </c>
      <c r="F2019" s="14" t="s">
        <v>152</v>
      </c>
      <c r="I2019" s="44" t="s">
        <v>10</v>
      </c>
    </row>
    <row r="2020" spans="2:9" x14ac:dyDescent="0.2">
      <c r="B2020" s="42">
        <v>13</v>
      </c>
      <c r="C2020" s="42" t="s">
        <v>390</v>
      </c>
      <c r="F2020" s="14" t="s">
        <v>152</v>
      </c>
      <c r="I2020" s="44" t="s">
        <v>10</v>
      </c>
    </row>
    <row r="2021" spans="2:9" x14ac:dyDescent="0.2">
      <c r="B2021" s="42">
        <v>13</v>
      </c>
      <c r="C2021" s="42" t="s">
        <v>390</v>
      </c>
      <c r="F2021" s="14" t="s">
        <v>152</v>
      </c>
      <c r="I2021" s="44" t="s">
        <v>10</v>
      </c>
    </row>
    <row r="2022" spans="2:9" x14ac:dyDescent="0.2">
      <c r="B2022" s="42">
        <v>13</v>
      </c>
      <c r="C2022" s="42" t="s">
        <v>390</v>
      </c>
      <c r="F2022" s="14" t="s">
        <v>152</v>
      </c>
      <c r="I2022" s="44" t="s">
        <v>10</v>
      </c>
    </row>
    <row r="2023" spans="2:9" x14ac:dyDescent="0.2">
      <c r="B2023" s="42">
        <v>13</v>
      </c>
      <c r="C2023" s="42" t="s">
        <v>390</v>
      </c>
      <c r="F2023" s="14" t="s">
        <v>152</v>
      </c>
      <c r="I2023" s="44" t="s">
        <v>10</v>
      </c>
    </row>
    <row r="2024" spans="2:9" x14ac:dyDescent="0.2">
      <c r="B2024" s="42">
        <v>13</v>
      </c>
      <c r="C2024" s="42" t="s">
        <v>390</v>
      </c>
      <c r="F2024" s="14" t="s">
        <v>152</v>
      </c>
      <c r="I2024" s="44" t="s">
        <v>10</v>
      </c>
    </row>
    <row r="2025" spans="2:9" x14ac:dyDescent="0.2">
      <c r="B2025" s="42">
        <v>13</v>
      </c>
      <c r="C2025" s="42" t="s">
        <v>390</v>
      </c>
      <c r="F2025" s="14" t="s">
        <v>152</v>
      </c>
      <c r="I2025" s="44" t="s">
        <v>10</v>
      </c>
    </row>
    <row r="2026" spans="2:9" x14ac:dyDescent="0.2">
      <c r="B2026" s="42">
        <v>13</v>
      </c>
      <c r="C2026" s="42" t="s">
        <v>390</v>
      </c>
      <c r="F2026" s="14" t="s">
        <v>152</v>
      </c>
      <c r="I2026" s="44" t="s">
        <v>10</v>
      </c>
    </row>
    <row r="2027" spans="2:9" x14ac:dyDescent="0.2">
      <c r="B2027" s="42">
        <v>13</v>
      </c>
      <c r="C2027" s="42" t="s">
        <v>390</v>
      </c>
      <c r="F2027" s="14" t="s">
        <v>152</v>
      </c>
      <c r="I2027" s="44" t="s">
        <v>10</v>
      </c>
    </row>
    <row r="2028" spans="2:9" x14ac:dyDescent="0.2">
      <c r="B2028" s="42">
        <v>13</v>
      </c>
      <c r="C2028" s="42" t="s">
        <v>390</v>
      </c>
      <c r="F2028" s="14" t="s">
        <v>152</v>
      </c>
      <c r="I2028" s="44" t="s">
        <v>10</v>
      </c>
    </row>
    <row r="2029" spans="2:9" x14ac:dyDescent="0.2">
      <c r="B2029" s="42">
        <v>13</v>
      </c>
      <c r="C2029" s="42" t="s">
        <v>390</v>
      </c>
      <c r="F2029" s="14" t="s">
        <v>152</v>
      </c>
      <c r="I2029" s="44" t="s">
        <v>10</v>
      </c>
    </row>
    <row r="2030" spans="2:9" x14ac:dyDescent="0.2">
      <c r="B2030" s="42">
        <v>13</v>
      </c>
      <c r="C2030" s="42" t="s">
        <v>390</v>
      </c>
      <c r="F2030" s="14" t="s">
        <v>152</v>
      </c>
      <c r="I2030" s="44" t="s">
        <v>10</v>
      </c>
    </row>
    <row r="2031" spans="2:9" x14ac:dyDescent="0.2">
      <c r="B2031" s="42">
        <v>13</v>
      </c>
      <c r="C2031" s="42" t="s">
        <v>390</v>
      </c>
      <c r="F2031" s="14" t="s">
        <v>152</v>
      </c>
      <c r="I2031" s="44" t="s">
        <v>10</v>
      </c>
    </row>
    <row r="2032" spans="2:9" x14ac:dyDescent="0.2">
      <c r="B2032" s="42">
        <v>13</v>
      </c>
      <c r="C2032" s="42" t="s">
        <v>390</v>
      </c>
      <c r="F2032" s="14" t="s">
        <v>152</v>
      </c>
      <c r="I2032" s="44" t="s">
        <v>10</v>
      </c>
    </row>
    <row r="2033" spans="2:10" x14ac:dyDescent="0.2">
      <c r="B2033" s="42">
        <v>13</v>
      </c>
      <c r="C2033" s="42" t="s">
        <v>390</v>
      </c>
      <c r="F2033" s="14" t="s">
        <v>152</v>
      </c>
      <c r="I2033" s="44" t="s">
        <v>10</v>
      </c>
    </row>
    <row r="2034" spans="2:10" x14ac:dyDescent="0.2">
      <c r="B2034" s="42">
        <v>13</v>
      </c>
      <c r="C2034" s="42" t="s">
        <v>390</v>
      </c>
      <c r="F2034" s="14" t="s">
        <v>152</v>
      </c>
      <c r="I2034" s="44" t="s">
        <v>10</v>
      </c>
    </row>
    <row r="2035" spans="2:10" x14ac:dyDescent="0.2">
      <c r="B2035" s="42">
        <v>13</v>
      </c>
      <c r="C2035" s="42" t="s">
        <v>390</v>
      </c>
      <c r="F2035" s="14" t="s">
        <v>152</v>
      </c>
      <c r="I2035" s="44" t="s">
        <v>10</v>
      </c>
    </row>
    <row r="2036" spans="2:10" x14ac:dyDescent="0.2">
      <c r="B2036" s="42">
        <v>13</v>
      </c>
      <c r="C2036" s="42" t="s">
        <v>390</v>
      </c>
      <c r="F2036" s="14" t="s">
        <v>152</v>
      </c>
      <c r="I2036" s="44" t="s">
        <v>10</v>
      </c>
    </row>
    <row r="2037" spans="2:10" x14ac:dyDescent="0.2">
      <c r="B2037" s="42">
        <v>13</v>
      </c>
      <c r="C2037" s="42" t="s">
        <v>390</v>
      </c>
      <c r="F2037" s="14" t="s">
        <v>152</v>
      </c>
      <c r="I2037" s="44" t="s">
        <v>10</v>
      </c>
    </row>
    <row r="2038" spans="2:10" x14ac:dyDescent="0.2">
      <c r="B2038" s="42">
        <v>13</v>
      </c>
      <c r="C2038" s="42" t="s">
        <v>390</v>
      </c>
      <c r="F2038" s="14" t="s">
        <v>152</v>
      </c>
      <c r="I2038" s="44" t="s">
        <v>10</v>
      </c>
    </row>
    <row r="2039" spans="2:10" x14ac:dyDescent="0.2">
      <c r="B2039" s="42">
        <v>13</v>
      </c>
      <c r="C2039" s="42" t="s">
        <v>390</v>
      </c>
      <c r="F2039" s="14" t="s">
        <v>152</v>
      </c>
      <c r="I2039" s="44" t="s">
        <v>10</v>
      </c>
    </row>
    <row r="2040" spans="2:10" x14ac:dyDescent="0.2">
      <c r="B2040" s="42">
        <v>13</v>
      </c>
      <c r="C2040" s="42" t="s">
        <v>390</v>
      </c>
      <c r="F2040" s="14" t="s">
        <v>152</v>
      </c>
      <c r="I2040" s="44" t="s">
        <v>10</v>
      </c>
    </row>
    <row r="2041" spans="2:10" x14ac:dyDescent="0.2">
      <c r="B2041" s="42">
        <v>13</v>
      </c>
      <c r="C2041" s="42" t="s">
        <v>390</v>
      </c>
      <c r="F2041" s="14" t="s">
        <v>152</v>
      </c>
      <c r="I2041" s="44" t="s">
        <v>10</v>
      </c>
    </row>
    <row r="2042" spans="2:10" x14ac:dyDescent="0.2">
      <c r="B2042" s="42">
        <v>13</v>
      </c>
      <c r="C2042" s="42" t="s">
        <v>390</v>
      </c>
      <c r="F2042" s="14" t="s">
        <v>152</v>
      </c>
      <c r="I2042" s="44" t="s">
        <v>10</v>
      </c>
    </row>
    <row r="2043" spans="2:10" x14ac:dyDescent="0.2">
      <c r="B2043" s="42">
        <v>13</v>
      </c>
      <c r="C2043" s="42" t="s">
        <v>390</v>
      </c>
      <c r="F2043" s="14" t="s">
        <v>152</v>
      </c>
      <c r="I2043" s="44" t="s">
        <v>10</v>
      </c>
    </row>
    <row r="2044" spans="2:10" x14ac:dyDescent="0.2">
      <c r="B2044" s="42">
        <v>13</v>
      </c>
      <c r="C2044" s="42" t="s">
        <v>390</v>
      </c>
      <c r="F2044" s="14" t="s">
        <v>152</v>
      </c>
      <c r="I2044" s="44" t="s">
        <v>10</v>
      </c>
    </row>
    <row r="2045" spans="2:10" x14ac:dyDescent="0.2">
      <c r="B2045" s="42">
        <v>13</v>
      </c>
      <c r="C2045" s="42" t="s">
        <v>390</v>
      </c>
      <c r="F2045" s="14" t="s">
        <v>152</v>
      </c>
      <c r="I2045" s="44" t="s">
        <v>10</v>
      </c>
    </row>
    <row r="2046" spans="2:10" x14ac:dyDescent="0.2">
      <c r="B2046" s="42">
        <v>13</v>
      </c>
      <c r="C2046" s="42" t="s">
        <v>390</v>
      </c>
      <c r="F2046" s="14" t="s">
        <v>152</v>
      </c>
      <c r="I2046" s="44" t="s">
        <v>10</v>
      </c>
    </row>
    <row r="2047" spans="2:10" x14ac:dyDescent="0.2">
      <c r="B2047" s="42">
        <v>13</v>
      </c>
      <c r="C2047" s="42" t="s">
        <v>390</v>
      </c>
      <c r="F2047" s="20" t="s">
        <v>153</v>
      </c>
      <c r="I2047" s="44" t="s">
        <v>10</v>
      </c>
      <c r="J2047" s="21"/>
    </row>
    <row r="2048" spans="2:10" x14ac:dyDescent="0.2">
      <c r="B2048" s="42">
        <v>13</v>
      </c>
      <c r="C2048" s="42" t="s">
        <v>390</v>
      </c>
      <c r="F2048" s="20" t="s">
        <v>153</v>
      </c>
      <c r="I2048" s="44" t="s">
        <v>10</v>
      </c>
    </row>
    <row r="2049" spans="2:9" x14ac:dyDescent="0.2">
      <c r="B2049" s="42">
        <v>13</v>
      </c>
      <c r="C2049" s="42" t="s">
        <v>390</v>
      </c>
      <c r="F2049" s="20" t="s">
        <v>153</v>
      </c>
      <c r="I2049" s="44" t="s">
        <v>10</v>
      </c>
    </row>
    <row r="2050" spans="2:9" x14ac:dyDescent="0.2">
      <c r="B2050" s="42">
        <v>13</v>
      </c>
      <c r="C2050" s="42" t="s">
        <v>390</v>
      </c>
      <c r="F2050" s="20" t="s">
        <v>153</v>
      </c>
      <c r="I2050" s="44" t="s">
        <v>10</v>
      </c>
    </row>
    <row r="2051" spans="2:9" x14ac:dyDescent="0.2">
      <c r="B2051" s="42">
        <v>13</v>
      </c>
      <c r="C2051" s="42" t="s">
        <v>390</v>
      </c>
      <c r="F2051" s="20" t="s">
        <v>153</v>
      </c>
      <c r="I2051" s="44" t="s">
        <v>10</v>
      </c>
    </row>
    <row r="2052" spans="2:9" x14ac:dyDescent="0.2">
      <c r="B2052" s="42">
        <v>13</v>
      </c>
      <c r="C2052" s="42" t="s">
        <v>390</v>
      </c>
      <c r="F2052" s="20" t="s">
        <v>153</v>
      </c>
      <c r="I2052" s="44" t="s">
        <v>10</v>
      </c>
    </row>
    <row r="2053" spans="2:9" x14ac:dyDescent="0.2">
      <c r="B2053" s="42">
        <v>13</v>
      </c>
      <c r="C2053" s="42" t="s">
        <v>390</v>
      </c>
      <c r="F2053" s="20" t="s">
        <v>153</v>
      </c>
      <c r="I2053" s="44" t="s">
        <v>10</v>
      </c>
    </row>
    <row r="2054" spans="2:9" x14ac:dyDescent="0.2">
      <c r="B2054" s="42">
        <v>13</v>
      </c>
      <c r="C2054" s="42" t="s">
        <v>390</v>
      </c>
      <c r="F2054" s="20" t="s">
        <v>153</v>
      </c>
      <c r="I2054" s="44" t="s">
        <v>10</v>
      </c>
    </row>
    <row r="2055" spans="2:9" x14ac:dyDescent="0.2">
      <c r="B2055" s="42">
        <v>13</v>
      </c>
      <c r="C2055" s="42" t="s">
        <v>390</v>
      </c>
      <c r="F2055" s="20" t="s">
        <v>153</v>
      </c>
      <c r="I2055" s="44" t="s">
        <v>10</v>
      </c>
    </row>
    <row r="2056" spans="2:9" x14ac:dyDescent="0.2">
      <c r="B2056" s="42">
        <v>13</v>
      </c>
      <c r="C2056" s="42" t="s">
        <v>390</v>
      </c>
      <c r="F2056" s="20" t="s">
        <v>153</v>
      </c>
      <c r="I2056" s="44" t="s">
        <v>10</v>
      </c>
    </row>
    <row r="2057" spans="2:9" x14ac:dyDescent="0.2">
      <c r="B2057" s="42">
        <v>13</v>
      </c>
      <c r="C2057" s="42" t="s">
        <v>390</v>
      </c>
      <c r="F2057" s="20" t="s">
        <v>153</v>
      </c>
      <c r="I2057" s="44" t="s">
        <v>10</v>
      </c>
    </row>
    <row r="2058" spans="2:9" x14ac:dyDescent="0.2">
      <c r="B2058" s="42">
        <v>13</v>
      </c>
      <c r="C2058" s="42" t="s">
        <v>390</v>
      </c>
      <c r="F2058" s="20" t="s">
        <v>153</v>
      </c>
      <c r="I2058" s="44" t="s">
        <v>10</v>
      </c>
    </row>
    <row r="2059" spans="2:9" x14ac:dyDescent="0.2">
      <c r="B2059" s="42">
        <v>13</v>
      </c>
      <c r="C2059" s="42" t="s">
        <v>390</v>
      </c>
      <c r="F2059" s="20" t="s">
        <v>153</v>
      </c>
      <c r="I2059" s="44" t="s">
        <v>10</v>
      </c>
    </row>
    <row r="2060" spans="2:9" x14ac:dyDescent="0.2">
      <c r="B2060" s="42">
        <v>13</v>
      </c>
      <c r="C2060" s="42" t="s">
        <v>390</v>
      </c>
      <c r="F2060" s="20" t="s">
        <v>153</v>
      </c>
      <c r="I2060" s="44" t="s">
        <v>10</v>
      </c>
    </row>
    <row r="2061" spans="2:9" x14ac:dyDescent="0.2">
      <c r="B2061" s="42">
        <v>13</v>
      </c>
      <c r="C2061" s="42" t="s">
        <v>390</v>
      </c>
      <c r="F2061" s="20" t="s">
        <v>153</v>
      </c>
      <c r="I2061" s="44" t="s">
        <v>10</v>
      </c>
    </row>
    <row r="2062" spans="2:9" x14ac:dyDescent="0.2">
      <c r="B2062" s="42">
        <v>13</v>
      </c>
      <c r="C2062" s="42" t="s">
        <v>390</v>
      </c>
      <c r="F2062" s="20" t="s">
        <v>153</v>
      </c>
      <c r="I2062" s="44" t="s">
        <v>10</v>
      </c>
    </row>
    <row r="2063" spans="2:9" x14ac:dyDescent="0.2">
      <c r="B2063" s="42">
        <v>13</v>
      </c>
      <c r="C2063" s="42" t="s">
        <v>390</v>
      </c>
      <c r="F2063" s="20" t="s">
        <v>153</v>
      </c>
      <c r="I2063" s="44" t="s">
        <v>10</v>
      </c>
    </row>
    <row r="2064" spans="2:9" x14ac:dyDescent="0.2">
      <c r="B2064" s="42">
        <v>13</v>
      </c>
      <c r="C2064" s="42" t="s">
        <v>390</v>
      </c>
      <c r="F2064" s="20" t="s">
        <v>153</v>
      </c>
      <c r="I2064" s="44" t="s">
        <v>10</v>
      </c>
    </row>
    <row r="2065" spans="2:9" x14ac:dyDescent="0.2">
      <c r="B2065" s="42">
        <v>13</v>
      </c>
      <c r="C2065" s="42" t="s">
        <v>390</v>
      </c>
      <c r="F2065" s="20" t="s">
        <v>153</v>
      </c>
      <c r="I2065" s="44" t="s">
        <v>10</v>
      </c>
    </row>
    <row r="2066" spans="2:9" x14ac:dyDescent="0.2">
      <c r="B2066" s="42">
        <v>13</v>
      </c>
      <c r="C2066" s="42" t="s">
        <v>390</v>
      </c>
      <c r="F2066" s="20" t="s">
        <v>153</v>
      </c>
      <c r="I2066" s="44" t="s">
        <v>10</v>
      </c>
    </row>
    <row r="2067" spans="2:9" x14ac:dyDescent="0.2">
      <c r="B2067" s="42">
        <v>13</v>
      </c>
      <c r="C2067" s="42" t="s">
        <v>390</v>
      </c>
      <c r="F2067" s="20" t="s">
        <v>153</v>
      </c>
      <c r="I2067" s="44" t="s">
        <v>10</v>
      </c>
    </row>
    <row r="2068" spans="2:9" x14ac:dyDescent="0.2">
      <c r="B2068" s="42">
        <v>13</v>
      </c>
      <c r="C2068" s="42" t="s">
        <v>390</v>
      </c>
      <c r="F2068" s="20" t="s">
        <v>153</v>
      </c>
      <c r="I2068" s="44" t="s">
        <v>10</v>
      </c>
    </row>
    <row r="2069" spans="2:9" x14ac:dyDescent="0.2">
      <c r="B2069" s="42">
        <v>13</v>
      </c>
      <c r="C2069" s="42" t="s">
        <v>390</v>
      </c>
      <c r="F2069" s="20" t="s">
        <v>153</v>
      </c>
      <c r="I2069" s="44" t="s">
        <v>10</v>
      </c>
    </row>
    <row r="2070" spans="2:9" x14ac:dyDescent="0.2">
      <c r="B2070" s="42">
        <v>13</v>
      </c>
      <c r="C2070" s="42" t="s">
        <v>390</v>
      </c>
      <c r="F2070" s="20" t="s">
        <v>153</v>
      </c>
      <c r="I2070" s="44" t="s">
        <v>10</v>
      </c>
    </row>
    <row r="2071" spans="2:9" x14ac:dyDescent="0.2">
      <c r="B2071" s="42">
        <v>13</v>
      </c>
      <c r="C2071" s="42" t="s">
        <v>390</v>
      </c>
      <c r="F2071" s="20" t="s">
        <v>153</v>
      </c>
      <c r="I2071" s="44" t="s">
        <v>10</v>
      </c>
    </row>
    <row r="2072" spans="2:9" x14ac:dyDescent="0.2">
      <c r="B2072" s="42">
        <v>13</v>
      </c>
      <c r="C2072" s="42" t="s">
        <v>390</v>
      </c>
      <c r="F2072" s="20" t="s">
        <v>153</v>
      </c>
      <c r="I2072" s="44" t="s">
        <v>10</v>
      </c>
    </row>
    <row r="2073" spans="2:9" x14ac:dyDescent="0.2">
      <c r="B2073" s="42">
        <v>13</v>
      </c>
      <c r="C2073" s="42" t="s">
        <v>390</v>
      </c>
      <c r="F2073" s="20" t="s">
        <v>153</v>
      </c>
      <c r="I2073" s="44" t="s">
        <v>10</v>
      </c>
    </row>
    <row r="2074" spans="2:9" x14ac:dyDescent="0.2">
      <c r="B2074" s="42">
        <v>13</v>
      </c>
      <c r="C2074" s="42" t="s">
        <v>390</v>
      </c>
      <c r="F2074" s="20" t="s">
        <v>153</v>
      </c>
      <c r="I2074" s="44" t="s">
        <v>10</v>
      </c>
    </row>
    <row r="2075" spans="2:9" x14ac:dyDescent="0.2">
      <c r="B2075" s="42">
        <v>13</v>
      </c>
      <c r="C2075" s="42" t="s">
        <v>390</v>
      </c>
      <c r="F2075" s="20" t="s">
        <v>153</v>
      </c>
      <c r="I2075" s="44" t="s">
        <v>10</v>
      </c>
    </row>
    <row r="2076" spans="2:9" x14ac:dyDescent="0.2">
      <c r="B2076" s="42">
        <v>13</v>
      </c>
      <c r="C2076" s="42" t="s">
        <v>390</v>
      </c>
      <c r="F2076" s="20" t="s">
        <v>153</v>
      </c>
      <c r="I2076" s="44" t="s">
        <v>10</v>
      </c>
    </row>
    <row r="2077" spans="2:9" x14ac:dyDescent="0.2">
      <c r="B2077" s="42">
        <v>13</v>
      </c>
      <c r="C2077" s="42" t="s">
        <v>390</v>
      </c>
      <c r="F2077" s="20" t="s">
        <v>153</v>
      </c>
      <c r="I2077" s="44" t="s">
        <v>10</v>
      </c>
    </row>
    <row r="2078" spans="2:9" x14ac:dyDescent="0.2">
      <c r="B2078" s="42">
        <v>13</v>
      </c>
      <c r="C2078" s="42" t="s">
        <v>390</v>
      </c>
      <c r="F2078" s="20" t="s">
        <v>153</v>
      </c>
      <c r="I2078" s="44" t="s">
        <v>10</v>
      </c>
    </row>
    <row r="2079" spans="2:9" x14ac:dyDescent="0.2">
      <c r="B2079" s="42">
        <v>13</v>
      </c>
      <c r="C2079" s="42" t="s">
        <v>390</v>
      </c>
      <c r="F2079" s="20" t="s">
        <v>153</v>
      </c>
      <c r="I2079" s="44" t="s">
        <v>10</v>
      </c>
    </row>
    <row r="2080" spans="2:9" x14ac:dyDescent="0.2">
      <c r="B2080" s="42">
        <v>13</v>
      </c>
      <c r="C2080" s="42" t="s">
        <v>390</v>
      </c>
      <c r="F2080" s="20" t="s">
        <v>153</v>
      </c>
      <c r="I2080" s="44" t="s">
        <v>10</v>
      </c>
    </row>
    <row r="2081" spans="2:9" x14ac:dyDescent="0.2">
      <c r="B2081" s="42">
        <v>13</v>
      </c>
      <c r="C2081" s="42" t="s">
        <v>390</v>
      </c>
      <c r="F2081" s="20" t="s">
        <v>153</v>
      </c>
      <c r="I2081" s="44" t="s">
        <v>10</v>
      </c>
    </row>
    <row r="2082" spans="2:9" x14ac:dyDescent="0.2">
      <c r="B2082" s="42">
        <v>13</v>
      </c>
      <c r="C2082" s="42" t="s">
        <v>390</v>
      </c>
      <c r="F2082" s="20" t="s">
        <v>153</v>
      </c>
      <c r="I2082" s="44" t="s">
        <v>10</v>
      </c>
    </row>
    <row r="2083" spans="2:9" x14ac:dyDescent="0.2">
      <c r="B2083" s="42">
        <v>13</v>
      </c>
      <c r="C2083" s="42" t="s">
        <v>390</v>
      </c>
      <c r="F2083" s="20" t="s">
        <v>153</v>
      </c>
      <c r="I2083" s="44" t="s">
        <v>10</v>
      </c>
    </row>
    <row r="2084" spans="2:9" x14ac:dyDescent="0.2">
      <c r="B2084" s="42">
        <v>13</v>
      </c>
      <c r="C2084" s="42" t="s">
        <v>390</v>
      </c>
      <c r="F2084" s="20" t="s">
        <v>153</v>
      </c>
      <c r="I2084" s="44" t="s">
        <v>10</v>
      </c>
    </row>
    <row r="2085" spans="2:9" x14ac:dyDescent="0.2">
      <c r="B2085" s="42">
        <v>13</v>
      </c>
      <c r="C2085" s="42" t="s">
        <v>390</v>
      </c>
      <c r="F2085" s="20" t="s">
        <v>153</v>
      </c>
      <c r="I2085" s="44" t="s">
        <v>10</v>
      </c>
    </row>
    <row r="2086" spans="2:9" x14ac:dyDescent="0.2">
      <c r="B2086" s="42">
        <v>13</v>
      </c>
      <c r="C2086" s="42" t="s">
        <v>390</v>
      </c>
      <c r="F2086" s="20" t="s">
        <v>153</v>
      </c>
      <c r="I2086" s="44" t="s">
        <v>10</v>
      </c>
    </row>
    <row r="2087" spans="2:9" x14ac:dyDescent="0.2">
      <c r="B2087" s="42">
        <v>13</v>
      </c>
      <c r="C2087" s="42" t="s">
        <v>390</v>
      </c>
      <c r="F2087" s="20" t="s">
        <v>153</v>
      </c>
      <c r="I2087" s="44" t="s">
        <v>10</v>
      </c>
    </row>
    <row r="2088" spans="2:9" x14ac:dyDescent="0.2">
      <c r="B2088" s="42">
        <v>13</v>
      </c>
      <c r="C2088" s="42" t="s">
        <v>390</v>
      </c>
      <c r="F2088" s="20" t="s">
        <v>153</v>
      </c>
      <c r="I2088" s="44" t="s">
        <v>10</v>
      </c>
    </row>
    <row r="2089" spans="2:9" x14ac:dyDescent="0.2">
      <c r="B2089" s="42">
        <v>13</v>
      </c>
      <c r="C2089" s="42" t="s">
        <v>390</v>
      </c>
      <c r="F2089" s="86" t="s">
        <v>154</v>
      </c>
      <c r="I2089" s="44" t="s">
        <v>10</v>
      </c>
    </row>
    <row r="2090" spans="2:9" x14ac:dyDescent="0.2">
      <c r="B2090" s="42">
        <v>13</v>
      </c>
      <c r="C2090" s="42" t="s">
        <v>390</v>
      </c>
      <c r="F2090" s="86" t="s">
        <v>154</v>
      </c>
      <c r="I2090" s="44" t="s">
        <v>10</v>
      </c>
    </row>
    <row r="2091" spans="2:9" x14ac:dyDescent="0.2">
      <c r="B2091" s="42">
        <v>13</v>
      </c>
      <c r="C2091" s="42" t="s">
        <v>390</v>
      </c>
      <c r="F2091" s="86" t="s">
        <v>154</v>
      </c>
      <c r="I2091" s="44" t="s">
        <v>10</v>
      </c>
    </row>
    <row r="2092" spans="2:9" x14ac:dyDescent="0.2">
      <c r="B2092" s="42">
        <v>13</v>
      </c>
      <c r="C2092" s="42" t="s">
        <v>390</v>
      </c>
      <c r="F2092" s="86" t="s">
        <v>154</v>
      </c>
      <c r="I2092" s="44" t="s">
        <v>10</v>
      </c>
    </row>
    <row r="2093" spans="2:9" x14ac:dyDescent="0.2">
      <c r="B2093" s="42">
        <v>13</v>
      </c>
      <c r="C2093" s="42" t="s">
        <v>390</v>
      </c>
      <c r="F2093" s="86" t="s">
        <v>154</v>
      </c>
      <c r="I2093" s="44" t="s">
        <v>10</v>
      </c>
    </row>
    <row r="2094" spans="2:9" x14ac:dyDescent="0.2">
      <c r="B2094" s="42">
        <v>13</v>
      </c>
      <c r="C2094" s="42" t="s">
        <v>390</v>
      </c>
      <c r="F2094" s="86" t="s">
        <v>154</v>
      </c>
      <c r="I2094" s="44" t="s">
        <v>10</v>
      </c>
    </row>
    <row r="2095" spans="2:9" x14ac:dyDescent="0.2">
      <c r="B2095" s="42">
        <v>13</v>
      </c>
      <c r="C2095" s="42" t="s">
        <v>390</v>
      </c>
      <c r="F2095" s="86" t="s">
        <v>154</v>
      </c>
      <c r="I2095" s="44" t="s">
        <v>10</v>
      </c>
    </row>
    <row r="2096" spans="2:9" x14ac:dyDescent="0.2">
      <c r="B2096" s="42">
        <v>13</v>
      </c>
      <c r="C2096" s="42" t="s">
        <v>390</v>
      </c>
      <c r="F2096" s="86" t="s">
        <v>154</v>
      </c>
      <c r="I2096" s="44" t="s">
        <v>10</v>
      </c>
    </row>
    <row r="2097" spans="2:9" x14ac:dyDescent="0.2">
      <c r="B2097" s="42">
        <v>13</v>
      </c>
      <c r="C2097" s="42" t="s">
        <v>390</v>
      </c>
      <c r="F2097" s="86" t="s">
        <v>154</v>
      </c>
      <c r="I2097" s="44" t="s">
        <v>10</v>
      </c>
    </row>
    <row r="2098" spans="2:9" x14ac:dyDescent="0.2">
      <c r="B2098" s="42">
        <v>13</v>
      </c>
      <c r="C2098" s="42" t="s">
        <v>390</v>
      </c>
      <c r="F2098" s="86" t="s">
        <v>154</v>
      </c>
      <c r="I2098" s="44" t="s">
        <v>10</v>
      </c>
    </row>
    <row r="2099" spans="2:9" x14ac:dyDescent="0.2">
      <c r="B2099" s="42">
        <v>13</v>
      </c>
      <c r="C2099" s="42" t="s">
        <v>390</v>
      </c>
      <c r="F2099" s="86" t="s">
        <v>154</v>
      </c>
      <c r="I2099" s="44" t="s">
        <v>10</v>
      </c>
    </row>
    <row r="2100" spans="2:9" x14ac:dyDescent="0.2">
      <c r="B2100" s="42">
        <v>13</v>
      </c>
      <c r="C2100" s="42" t="s">
        <v>390</v>
      </c>
      <c r="F2100" s="86" t="s">
        <v>154</v>
      </c>
      <c r="I2100" s="44" t="s">
        <v>10</v>
      </c>
    </row>
    <row r="2101" spans="2:9" x14ac:dyDescent="0.2">
      <c r="B2101" s="42">
        <v>13</v>
      </c>
      <c r="C2101" s="42" t="s">
        <v>390</v>
      </c>
      <c r="F2101" s="86" t="s">
        <v>154</v>
      </c>
      <c r="I2101" s="44" t="s">
        <v>10</v>
      </c>
    </row>
    <row r="2102" spans="2:9" x14ac:dyDescent="0.2">
      <c r="B2102" s="42">
        <v>13</v>
      </c>
      <c r="C2102" s="42" t="s">
        <v>390</v>
      </c>
      <c r="F2102" s="86" t="s">
        <v>154</v>
      </c>
      <c r="I2102" s="44" t="s">
        <v>10</v>
      </c>
    </row>
    <row r="2103" spans="2:9" x14ac:dyDescent="0.2">
      <c r="B2103" s="42">
        <v>13</v>
      </c>
      <c r="C2103" s="42" t="s">
        <v>390</v>
      </c>
      <c r="F2103" s="86" t="s">
        <v>154</v>
      </c>
      <c r="I2103" s="44" t="s">
        <v>10</v>
      </c>
    </row>
    <row r="2104" spans="2:9" x14ac:dyDescent="0.2">
      <c r="B2104" s="42">
        <v>13</v>
      </c>
      <c r="C2104" s="42" t="s">
        <v>390</v>
      </c>
      <c r="F2104" s="86" t="s">
        <v>154</v>
      </c>
      <c r="I2104" s="44" t="s">
        <v>10</v>
      </c>
    </row>
    <row r="2105" spans="2:9" x14ac:dyDescent="0.2">
      <c r="B2105" s="42">
        <v>13</v>
      </c>
      <c r="C2105" s="42" t="s">
        <v>390</v>
      </c>
      <c r="F2105" s="86" t="s">
        <v>154</v>
      </c>
      <c r="I2105" s="44" t="s">
        <v>10</v>
      </c>
    </row>
    <row r="2106" spans="2:9" x14ac:dyDescent="0.2">
      <c r="B2106" s="42">
        <v>13</v>
      </c>
      <c r="C2106" s="42" t="s">
        <v>390</v>
      </c>
      <c r="F2106" s="86" t="s">
        <v>154</v>
      </c>
      <c r="I2106" s="44" t="s">
        <v>10</v>
      </c>
    </row>
    <row r="2107" spans="2:9" x14ac:dyDescent="0.2">
      <c r="B2107" s="42">
        <v>13</v>
      </c>
      <c r="C2107" s="42" t="s">
        <v>390</v>
      </c>
      <c r="F2107" s="86" t="s">
        <v>154</v>
      </c>
      <c r="I2107" s="44" t="s">
        <v>10</v>
      </c>
    </row>
    <row r="2108" spans="2:9" x14ac:dyDescent="0.2">
      <c r="B2108" s="42">
        <v>13</v>
      </c>
      <c r="C2108" s="42" t="s">
        <v>390</v>
      </c>
      <c r="F2108" s="86" t="s">
        <v>154</v>
      </c>
      <c r="I2108" s="44" t="s">
        <v>10</v>
      </c>
    </row>
    <row r="2109" spans="2:9" x14ac:dyDescent="0.2">
      <c r="B2109" s="42">
        <v>13</v>
      </c>
      <c r="C2109" s="42" t="s">
        <v>390</v>
      </c>
      <c r="F2109" s="86" t="s">
        <v>154</v>
      </c>
      <c r="I2109" s="44" t="s">
        <v>10</v>
      </c>
    </row>
    <row r="2110" spans="2:9" x14ac:dyDescent="0.2">
      <c r="B2110" s="42">
        <v>13</v>
      </c>
      <c r="C2110" s="42" t="s">
        <v>390</v>
      </c>
      <c r="F2110" s="86" t="s">
        <v>154</v>
      </c>
      <c r="I2110" s="44" t="s">
        <v>10</v>
      </c>
    </row>
    <row r="2111" spans="2:9" x14ac:dyDescent="0.2">
      <c r="B2111" s="42">
        <v>13</v>
      </c>
      <c r="C2111" s="42" t="s">
        <v>390</v>
      </c>
      <c r="F2111" s="86" t="s">
        <v>154</v>
      </c>
      <c r="I2111" s="44" t="s">
        <v>10</v>
      </c>
    </row>
    <row r="2112" spans="2:9" x14ac:dyDescent="0.2">
      <c r="B2112" s="42">
        <v>13</v>
      </c>
      <c r="C2112" s="42" t="s">
        <v>390</v>
      </c>
      <c r="F2112" s="86" t="s">
        <v>154</v>
      </c>
      <c r="I2112" s="44" t="s">
        <v>10</v>
      </c>
    </row>
    <row r="2113" spans="2:9" x14ac:dyDescent="0.2">
      <c r="B2113" s="42">
        <v>13</v>
      </c>
      <c r="C2113" s="42" t="s">
        <v>390</v>
      </c>
      <c r="F2113" s="86" t="s">
        <v>154</v>
      </c>
      <c r="I2113" s="44" t="s">
        <v>10</v>
      </c>
    </row>
    <row r="2114" spans="2:9" x14ac:dyDescent="0.2">
      <c r="B2114" s="42">
        <v>13</v>
      </c>
      <c r="C2114" s="42" t="s">
        <v>390</v>
      </c>
      <c r="F2114" s="86" t="s">
        <v>154</v>
      </c>
      <c r="I2114" s="44" t="s">
        <v>10</v>
      </c>
    </row>
    <row r="2115" spans="2:9" x14ac:dyDescent="0.2">
      <c r="B2115" s="42">
        <v>13</v>
      </c>
      <c r="C2115" s="42" t="s">
        <v>390</v>
      </c>
      <c r="F2115" s="86" t="s">
        <v>154</v>
      </c>
      <c r="I2115" s="44" t="s">
        <v>10</v>
      </c>
    </row>
    <row r="2116" spans="2:9" x14ac:dyDescent="0.2">
      <c r="B2116" s="42">
        <v>13</v>
      </c>
      <c r="C2116" s="42" t="s">
        <v>390</v>
      </c>
      <c r="F2116" s="86" t="s">
        <v>154</v>
      </c>
      <c r="I2116" s="44" t="s">
        <v>10</v>
      </c>
    </row>
    <row r="2117" spans="2:9" x14ac:dyDescent="0.2">
      <c r="B2117" s="42">
        <v>13</v>
      </c>
      <c r="C2117" s="42" t="s">
        <v>390</v>
      </c>
      <c r="F2117" s="86" t="s">
        <v>154</v>
      </c>
      <c r="I2117" s="44" t="s">
        <v>10</v>
      </c>
    </row>
    <row r="2118" spans="2:9" x14ac:dyDescent="0.2">
      <c r="B2118" s="42">
        <v>13</v>
      </c>
      <c r="C2118" s="42" t="s">
        <v>390</v>
      </c>
      <c r="F2118" s="86" t="s">
        <v>154</v>
      </c>
      <c r="I2118" s="44" t="s">
        <v>10</v>
      </c>
    </row>
    <row r="2119" spans="2:9" x14ac:dyDescent="0.2">
      <c r="B2119" s="42">
        <v>13</v>
      </c>
      <c r="C2119" s="42" t="s">
        <v>390</v>
      </c>
      <c r="F2119" s="86" t="s">
        <v>154</v>
      </c>
      <c r="I2119" s="44" t="s">
        <v>10</v>
      </c>
    </row>
    <row r="2120" spans="2:9" x14ac:dyDescent="0.2">
      <c r="B2120" s="42">
        <v>13</v>
      </c>
      <c r="C2120" s="42" t="s">
        <v>390</v>
      </c>
      <c r="F2120" s="86" t="s">
        <v>154</v>
      </c>
      <c r="I2120" s="44" t="s">
        <v>10</v>
      </c>
    </row>
    <row r="2121" spans="2:9" x14ac:dyDescent="0.2">
      <c r="B2121" s="42">
        <v>13</v>
      </c>
      <c r="C2121" s="42" t="s">
        <v>390</v>
      </c>
      <c r="F2121" s="86" t="s">
        <v>154</v>
      </c>
      <c r="I2121" s="44" t="s">
        <v>10</v>
      </c>
    </row>
    <row r="2122" spans="2:9" x14ac:dyDescent="0.2">
      <c r="B2122" s="42">
        <v>13</v>
      </c>
      <c r="C2122" s="42" t="s">
        <v>390</v>
      </c>
      <c r="F2122" s="86" t="s">
        <v>154</v>
      </c>
      <c r="I2122" s="44" t="s">
        <v>10</v>
      </c>
    </row>
    <row r="2123" spans="2:9" x14ac:dyDescent="0.2">
      <c r="B2123" s="42">
        <v>13</v>
      </c>
      <c r="C2123" s="42" t="s">
        <v>390</v>
      </c>
      <c r="F2123" s="86" t="s">
        <v>154</v>
      </c>
      <c r="I2123" s="44" t="s">
        <v>10</v>
      </c>
    </row>
    <row r="2124" spans="2:9" x14ac:dyDescent="0.2">
      <c r="B2124" s="42">
        <v>13</v>
      </c>
      <c r="C2124" s="42" t="s">
        <v>390</v>
      </c>
      <c r="F2124" s="86" t="s">
        <v>154</v>
      </c>
      <c r="I2124" s="44" t="s">
        <v>10</v>
      </c>
    </row>
    <row r="2125" spans="2:9" x14ac:dyDescent="0.2">
      <c r="B2125" s="42">
        <v>13</v>
      </c>
      <c r="C2125" s="42" t="s">
        <v>390</v>
      </c>
      <c r="F2125" s="86" t="s">
        <v>154</v>
      </c>
      <c r="I2125" s="44" t="s">
        <v>10</v>
      </c>
    </row>
    <row r="2126" spans="2:9" x14ac:dyDescent="0.2">
      <c r="B2126" s="42">
        <v>13</v>
      </c>
      <c r="C2126" s="42" t="s">
        <v>390</v>
      </c>
      <c r="F2126" s="86" t="s">
        <v>154</v>
      </c>
      <c r="I2126" s="44" t="s">
        <v>10</v>
      </c>
    </row>
    <row r="2127" spans="2:9" x14ac:dyDescent="0.2">
      <c r="B2127" s="42">
        <v>13</v>
      </c>
      <c r="C2127" s="42" t="s">
        <v>390</v>
      </c>
      <c r="F2127" s="86" t="s">
        <v>154</v>
      </c>
      <c r="I2127" s="44" t="s">
        <v>10</v>
      </c>
    </row>
    <row r="2128" spans="2:9" x14ac:dyDescent="0.2">
      <c r="B2128" s="42">
        <v>13</v>
      </c>
      <c r="C2128" s="42" t="s">
        <v>390</v>
      </c>
      <c r="F2128" s="86" t="s">
        <v>154</v>
      </c>
      <c r="I2128" s="44" t="s">
        <v>10</v>
      </c>
    </row>
    <row r="2129" spans="2:9" x14ac:dyDescent="0.2">
      <c r="B2129" s="42">
        <v>13</v>
      </c>
      <c r="C2129" s="42" t="s">
        <v>390</v>
      </c>
      <c r="F2129" s="86" t="s">
        <v>154</v>
      </c>
      <c r="I2129" s="44" t="s">
        <v>10</v>
      </c>
    </row>
    <row r="2130" spans="2:9" x14ac:dyDescent="0.2">
      <c r="B2130" s="42">
        <v>13</v>
      </c>
      <c r="C2130" s="42" t="s">
        <v>390</v>
      </c>
      <c r="F2130" s="86" t="s">
        <v>154</v>
      </c>
      <c r="I2130" s="44" t="s">
        <v>10</v>
      </c>
    </row>
    <row r="2131" spans="2:9" x14ac:dyDescent="0.2">
      <c r="B2131" s="42">
        <v>13</v>
      </c>
      <c r="C2131" s="42" t="s">
        <v>390</v>
      </c>
      <c r="F2131" s="14">
        <v>0</v>
      </c>
      <c r="I2131" s="44" t="s">
        <v>10</v>
      </c>
    </row>
    <row r="2132" spans="2:9" x14ac:dyDescent="0.2">
      <c r="B2132" s="42">
        <v>13</v>
      </c>
      <c r="C2132" s="42" t="s">
        <v>390</v>
      </c>
      <c r="F2132" s="14">
        <v>0</v>
      </c>
      <c r="I2132" s="44" t="s">
        <v>10</v>
      </c>
    </row>
    <row r="2133" spans="2:9" x14ac:dyDescent="0.2">
      <c r="B2133" s="42">
        <v>13</v>
      </c>
      <c r="C2133" s="42" t="s">
        <v>390</v>
      </c>
      <c r="F2133" s="14">
        <v>0</v>
      </c>
      <c r="I2133" s="44" t="s">
        <v>10</v>
      </c>
    </row>
    <row r="2134" spans="2:9" x14ac:dyDescent="0.2">
      <c r="B2134" s="42">
        <v>13</v>
      </c>
      <c r="C2134" s="42" t="s">
        <v>390</v>
      </c>
      <c r="F2134" s="14">
        <v>0</v>
      </c>
      <c r="I2134" s="44" t="s">
        <v>10</v>
      </c>
    </row>
    <row r="2135" spans="2:9" x14ac:dyDescent="0.2">
      <c r="B2135" s="42">
        <v>13</v>
      </c>
      <c r="C2135" s="42" t="s">
        <v>390</v>
      </c>
      <c r="F2135" s="14">
        <v>0</v>
      </c>
      <c r="I2135" s="44" t="s">
        <v>10</v>
      </c>
    </row>
    <row r="2136" spans="2:9" x14ac:dyDescent="0.2">
      <c r="B2136" s="42">
        <v>13</v>
      </c>
      <c r="C2136" s="42" t="s">
        <v>390</v>
      </c>
      <c r="F2136" s="14">
        <v>0</v>
      </c>
      <c r="I2136" s="44" t="s">
        <v>10</v>
      </c>
    </row>
    <row r="2137" spans="2:9" x14ac:dyDescent="0.2">
      <c r="B2137" s="42">
        <v>13</v>
      </c>
      <c r="C2137" s="42" t="s">
        <v>390</v>
      </c>
      <c r="F2137" s="14">
        <v>0</v>
      </c>
      <c r="I2137" s="44" t="s">
        <v>10</v>
      </c>
    </row>
    <row r="2138" spans="2:9" x14ac:dyDescent="0.2">
      <c r="B2138" s="42">
        <v>13</v>
      </c>
      <c r="C2138" s="42" t="s">
        <v>390</v>
      </c>
      <c r="F2138" s="14">
        <v>0</v>
      </c>
      <c r="I2138" s="44" t="s">
        <v>10</v>
      </c>
    </row>
    <row r="2139" spans="2:9" x14ac:dyDescent="0.2">
      <c r="B2139" s="42">
        <v>13</v>
      </c>
      <c r="C2139" s="42" t="s">
        <v>390</v>
      </c>
      <c r="F2139" s="14">
        <v>0</v>
      </c>
      <c r="I2139" s="44" t="s">
        <v>10</v>
      </c>
    </row>
    <row r="2140" spans="2:9" x14ac:dyDescent="0.2">
      <c r="B2140" s="42">
        <v>13</v>
      </c>
      <c r="C2140" s="42" t="s">
        <v>390</v>
      </c>
      <c r="F2140" s="14">
        <v>0</v>
      </c>
      <c r="I2140" s="44" t="s">
        <v>10</v>
      </c>
    </row>
    <row r="2141" spans="2:9" x14ac:dyDescent="0.2">
      <c r="B2141" s="42">
        <v>13</v>
      </c>
      <c r="C2141" s="42" t="s">
        <v>390</v>
      </c>
      <c r="F2141" s="14">
        <v>0</v>
      </c>
      <c r="I2141" s="44" t="s">
        <v>10</v>
      </c>
    </row>
    <row r="2142" spans="2:9" x14ac:dyDescent="0.2">
      <c r="B2142" s="42">
        <v>13</v>
      </c>
      <c r="C2142" s="42" t="s">
        <v>390</v>
      </c>
      <c r="F2142" s="14">
        <v>0</v>
      </c>
      <c r="I2142" s="44" t="s">
        <v>10</v>
      </c>
    </row>
    <row r="2143" spans="2:9" x14ac:dyDescent="0.2">
      <c r="B2143" s="42">
        <v>13</v>
      </c>
      <c r="C2143" s="42" t="s">
        <v>390</v>
      </c>
      <c r="F2143" s="14">
        <v>0</v>
      </c>
      <c r="I2143" s="44" t="s">
        <v>10</v>
      </c>
    </row>
    <row r="2144" spans="2:9" x14ac:dyDescent="0.2">
      <c r="B2144" s="42">
        <v>13</v>
      </c>
      <c r="C2144" s="42" t="s">
        <v>390</v>
      </c>
      <c r="F2144" s="14">
        <v>0</v>
      </c>
      <c r="I2144" s="44" t="s">
        <v>10</v>
      </c>
    </row>
    <row r="2145" spans="2:9" x14ac:dyDescent="0.2">
      <c r="B2145" s="42">
        <v>13</v>
      </c>
      <c r="C2145" s="42" t="s">
        <v>390</v>
      </c>
      <c r="F2145" s="14">
        <v>0</v>
      </c>
      <c r="I2145" s="44" t="s">
        <v>10</v>
      </c>
    </row>
    <row r="2146" spans="2:9" x14ac:dyDescent="0.2">
      <c r="B2146" s="42">
        <v>13</v>
      </c>
      <c r="C2146" s="42" t="s">
        <v>390</v>
      </c>
      <c r="F2146" s="14">
        <v>0</v>
      </c>
      <c r="I2146" s="44" t="s">
        <v>10</v>
      </c>
    </row>
    <row r="2147" spans="2:9" x14ac:dyDescent="0.2">
      <c r="B2147" s="42">
        <v>13</v>
      </c>
      <c r="C2147" s="42" t="s">
        <v>390</v>
      </c>
      <c r="F2147" s="14">
        <v>0</v>
      </c>
      <c r="I2147" s="44" t="s">
        <v>10</v>
      </c>
    </row>
    <row r="2148" spans="2:9" x14ac:dyDescent="0.2">
      <c r="B2148" s="42">
        <v>13</v>
      </c>
      <c r="C2148" s="42" t="s">
        <v>390</v>
      </c>
      <c r="F2148" s="14">
        <v>0</v>
      </c>
      <c r="I2148" s="44" t="s">
        <v>10</v>
      </c>
    </row>
    <row r="2149" spans="2:9" x14ac:dyDescent="0.2">
      <c r="B2149" s="42">
        <v>13</v>
      </c>
      <c r="C2149" s="42" t="s">
        <v>390</v>
      </c>
      <c r="F2149" s="14">
        <v>0</v>
      </c>
      <c r="I2149" s="44" t="s">
        <v>10</v>
      </c>
    </row>
    <row r="2150" spans="2:9" x14ac:dyDescent="0.2">
      <c r="B2150" s="42">
        <v>13</v>
      </c>
      <c r="C2150" s="42" t="s">
        <v>390</v>
      </c>
      <c r="F2150" s="14">
        <v>0</v>
      </c>
      <c r="I2150" s="44" t="s">
        <v>10</v>
      </c>
    </row>
    <row r="2151" spans="2:9" x14ac:dyDescent="0.2">
      <c r="B2151" s="42">
        <v>13</v>
      </c>
      <c r="C2151" s="42" t="s">
        <v>390</v>
      </c>
      <c r="F2151" s="14">
        <v>0</v>
      </c>
      <c r="I2151" s="44" t="s">
        <v>10</v>
      </c>
    </row>
    <row r="2152" spans="2:9" x14ac:dyDescent="0.2">
      <c r="B2152" s="42">
        <v>13</v>
      </c>
      <c r="C2152" s="42" t="s">
        <v>390</v>
      </c>
      <c r="F2152" s="14">
        <v>0</v>
      </c>
      <c r="I2152" s="44" t="s">
        <v>10</v>
      </c>
    </row>
    <row r="2153" spans="2:9" x14ac:dyDescent="0.2">
      <c r="B2153" s="42">
        <v>13</v>
      </c>
      <c r="C2153" s="42" t="s">
        <v>390</v>
      </c>
      <c r="F2153" s="14">
        <v>0</v>
      </c>
      <c r="I2153" s="44" t="s">
        <v>10</v>
      </c>
    </row>
    <row r="2154" spans="2:9" x14ac:dyDescent="0.2">
      <c r="B2154" s="42">
        <v>13</v>
      </c>
      <c r="C2154" s="42" t="s">
        <v>390</v>
      </c>
      <c r="F2154" s="14">
        <v>0</v>
      </c>
      <c r="I2154" s="44" t="s">
        <v>10</v>
      </c>
    </row>
    <row r="2155" spans="2:9" x14ac:dyDescent="0.2">
      <c r="B2155" s="42">
        <v>13</v>
      </c>
      <c r="C2155" s="42" t="s">
        <v>390</v>
      </c>
      <c r="F2155" s="14">
        <v>0</v>
      </c>
      <c r="I2155" s="44" t="s">
        <v>10</v>
      </c>
    </row>
    <row r="2156" spans="2:9" x14ac:dyDescent="0.2">
      <c r="B2156" s="42">
        <v>13</v>
      </c>
      <c r="C2156" s="42" t="s">
        <v>390</v>
      </c>
      <c r="F2156" s="14">
        <v>0</v>
      </c>
      <c r="I2156" s="44" t="s">
        <v>10</v>
      </c>
    </row>
    <row r="2157" spans="2:9" x14ac:dyDescent="0.2">
      <c r="B2157" s="42">
        <v>13</v>
      </c>
      <c r="C2157" s="42" t="s">
        <v>390</v>
      </c>
      <c r="F2157" s="14">
        <v>0</v>
      </c>
      <c r="I2157" s="44" t="s">
        <v>10</v>
      </c>
    </row>
    <row r="2158" spans="2:9" x14ac:dyDescent="0.2">
      <c r="B2158" s="42">
        <v>13</v>
      </c>
      <c r="C2158" s="42" t="s">
        <v>390</v>
      </c>
      <c r="F2158" s="14">
        <v>0</v>
      </c>
      <c r="I2158" s="44" t="s">
        <v>10</v>
      </c>
    </row>
    <row r="2159" spans="2:9" x14ac:dyDescent="0.2">
      <c r="B2159" s="42">
        <v>13</v>
      </c>
      <c r="C2159" s="42" t="s">
        <v>390</v>
      </c>
      <c r="F2159" s="14">
        <v>0</v>
      </c>
      <c r="I2159" s="44" t="s">
        <v>10</v>
      </c>
    </row>
    <row r="2160" spans="2:9" x14ac:dyDescent="0.2">
      <c r="B2160" s="42">
        <v>13</v>
      </c>
      <c r="C2160" s="42" t="s">
        <v>390</v>
      </c>
      <c r="F2160" s="14">
        <v>0</v>
      </c>
      <c r="I2160" s="44" t="s">
        <v>10</v>
      </c>
    </row>
    <row r="2161" spans="2:9" x14ac:dyDescent="0.2">
      <c r="B2161" s="42">
        <v>13</v>
      </c>
      <c r="C2161" s="42" t="s">
        <v>390</v>
      </c>
      <c r="F2161" s="14">
        <v>0</v>
      </c>
      <c r="I2161" s="44" t="s">
        <v>10</v>
      </c>
    </row>
    <row r="2162" spans="2:9" x14ac:dyDescent="0.2">
      <c r="B2162" s="42">
        <v>13</v>
      </c>
      <c r="C2162" s="42" t="s">
        <v>390</v>
      </c>
      <c r="F2162" s="14">
        <v>0</v>
      </c>
      <c r="I2162" s="44" t="s">
        <v>10</v>
      </c>
    </row>
    <row r="2163" spans="2:9" x14ac:dyDescent="0.2">
      <c r="B2163" s="42">
        <v>13</v>
      </c>
      <c r="C2163" s="42" t="s">
        <v>390</v>
      </c>
      <c r="F2163" s="14">
        <v>0</v>
      </c>
      <c r="I2163" s="44" t="s">
        <v>10</v>
      </c>
    </row>
    <row r="2164" spans="2:9" x14ac:dyDescent="0.2">
      <c r="B2164" s="42">
        <v>13</v>
      </c>
      <c r="C2164" s="42" t="s">
        <v>390</v>
      </c>
      <c r="F2164" s="14">
        <v>0</v>
      </c>
      <c r="I2164" s="44" t="s">
        <v>10</v>
      </c>
    </row>
    <row r="2165" spans="2:9" x14ac:dyDescent="0.2">
      <c r="B2165" s="42">
        <v>13</v>
      </c>
      <c r="C2165" s="42" t="s">
        <v>390</v>
      </c>
      <c r="F2165" s="14">
        <v>0</v>
      </c>
      <c r="I2165" s="44" t="s">
        <v>10</v>
      </c>
    </row>
    <row r="2166" spans="2:9" x14ac:dyDescent="0.2">
      <c r="B2166" s="42">
        <v>13</v>
      </c>
      <c r="C2166" s="42" t="s">
        <v>390</v>
      </c>
      <c r="F2166" s="14">
        <v>0</v>
      </c>
      <c r="I2166" s="44" t="s">
        <v>10</v>
      </c>
    </row>
    <row r="2167" spans="2:9" x14ac:dyDescent="0.2">
      <c r="B2167" s="42">
        <v>13</v>
      </c>
      <c r="C2167" s="42" t="s">
        <v>390</v>
      </c>
      <c r="F2167" s="14">
        <v>0</v>
      </c>
      <c r="I2167" s="44" t="s">
        <v>10</v>
      </c>
    </row>
    <row r="2168" spans="2:9" x14ac:dyDescent="0.2">
      <c r="B2168" s="42">
        <v>13</v>
      </c>
      <c r="C2168" s="42" t="s">
        <v>390</v>
      </c>
      <c r="F2168" s="14">
        <v>0</v>
      </c>
      <c r="I2168" s="44" t="s">
        <v>10</v>
      </c>
    </row>
    <row r="2169" spans="2:9" x14ac:dyDescent="0.2">
      <c r="B2169" s="42">
        <v>13</v>
      </c>
      <c r="C2169" s="42" t="s">
        <v>390</v>
      </c>
      <c r="F2169" s="14">
        <v>0</v>
      </c>
      <c r="I2169" s="44" t="s">
        <v>10</v>
      </c>
    </row>
    <row r="2170" spans="2:9" x14ac:dyDescent="0.2">
      <c r="B2170" s="42">
        <v>13</v>
      </c>
      <c r="C2170" s="42" t="s">
        <v>390</v>
      </c>
      <c r="F2170" s="14">
        <v>0</v>
      </c>
      <c r="I2170" s="44" t="s">
        <v>10</v>
      </c>
    </row>
    <row r="2171" spans="2:9" x14ac:dyDescent="0.2">
      <c r="B2171" s="42">
        <v>13</v>
      </c>
      <c r="C2171" s="42" t="s">
        <v>390</v>
      </c>
      <c r="F2171" s="14">
        <v>0</v>
      </c>
      <c r="I2171" s="44" t="s">
        <v>10</v>
      </c>
    </row>
    <row r="2172" spans="2:9" x14ac:dyDescent="0.2">
      <c r="B2172" s="42">
        <v>13</v>
      </c>
      <c r="C2172" s="42" t="s">
        <v>390</v>
      </c>
      <c r="F2172" s="14">
        <v>0</v>
      </c>
      <c r="I2172" s="44" t="s">
        <v>10</v>
      </c>
    </row>
    <row r="2173" spans="2:9" x14ac:dyDescent="0.2">
      <c r="B2173" s="42">
        <v>13</v>
      </c>
      <c r="C2173" s="42" t="s">
        <v>390</v>
      </c>
      <c r="F2173" s="14">
        <v>1</v>
      </c>
      <c r="I2173" s="44" t="s">
        <v>10</v>
      </c>
    </row>
    <row r="2174" spans="2:9" x14ac:dyDescent="0.2">
      <c r="B2174" s="42">
        <v>13</v>
      </c>
      <c r="C2174" s="42" t="s">
        <v>390</v>
      </c>
      <c r="F2174" s="14">
        <v>1</v>
      </c>
      <c r="I2174" s="44" t="s">
        <v>10</v>
      </c>
    </row>
    <row r="2175" spans="2:9" x14ac:dyDescent="0.2">
      <c r="B2175" s="42">
        <v>13</v>
      </c>
      <c r="C2175" s="42" t="s">
        <v>390</v>
      </c>
      <c r="F2175" s="14">
        <v>1</v>
      </c>
      <c r="I2175" s="44" t="s">
        <v>10</v>
      </c>
    </row>
    <row r="2176" spans="2:9" x14ac:dyDescent="0.2">
      <c r="B2176" s="42">
        <v>13</v>
      </c>
      <c r="C2176" s="42" t="s">
        <v>390</v>
      </c>
      <c r="F2176" s="14">
        <v>1</v>
      </c>
      <c r="I2176" s="44" t="s">
        <v>10</v>
      </c>
    </row>
    <row r="2177" spans="2:9" x14ac:dyDescent="0.2">
      <c r="B2177" s="42">
        <v>13</v>
      </c>
      <c r="C2177" s="42" t="s">
        <v>390</v>
      </c>
      <c r="F2177" s="14">
        <v>1</v>
      </c>
      <c r="I2177" s="44" t="s">
        <v>10</v>
      </c>
    </row>
    <row r="2178" spans="2:9" x14ac:dyDescent="0.2">
      <c r="B2178" s="42">
        <v>13</v>
      </c>
      <c r="C2178" s="42" t="s">
        <v>390</v>
      </c>
      <c r="F2178" s="14">
        <v>1</v>
      </c>
      <c r="I2178" s="44" t="s">
        <v>10</v>
      </c>
    </row>
    <row r="2179" spans="2:9" x14ac:dyDescent="0.2">
      <c r="B2179" s="42">
        <v>13</v>
      </c>
      <c r="C2179" s="42" t="s">
        <v>390</v>
      </c>
      <c r="F2179" s="14">
        <v>1</v>
      </c>
      <c r="I2179" s="44" t="s">
        <v>10</v>
      </c>
    </row>
    <row r="2180" spans="2:9" x14ac:dyDescent="0.2">
      <c r="B2180" s="42">
        <v>13</v>
      </c>
      <c r="C2180" s="42" t="s">
        <v>390</v>
      </c>
      <c r="F2180" s="14">
        <v>1</v>
      </c>
      <c r="I2180" s="44" t="s">
        <v>10</v>
      </c>
    </row>
    <row r="2181" spans="2:9" x14ac:dyDescent="0.2">
      <c r="B2181" s="42">
        <v>13</v>
      </c>
      <c r="C2181" s="42" t="s">
        <v>390</v>
      </c>
      <c r="F2181" s="14">
        <v>1</v>
      </c>
      <c r="I2181" s="44" t="s">
        <v>10</v>
      </c>
    </row>
    <row r="2182" spans="2:9" x14ac:dyDescent="0.2">
      <c r="B2182" s="42">
        <v>13</v>
      </c>
      <c r="C2182" s="42" t="s">
        <v>390</v>
      </c>
      <c r="F2182" s="14">
        <v>1</v>
      </c>
      <c r="I2182" s="44" t="s">
        <v>10</v>
      </c>
    </row>
    <row r="2183" spans="2:9" x14ac:dyDescent="0.2">
      <c r="B2183" s="42">
        <v>13</v>
      </c>
      <c r="C2183" s="42" t="s">
        <v>390</v>
      </c>
      <c r="F2183" s="14">
        <v>1</v>
      </c>
      <c r="I2183" s="44" t="s">
        <v>10</v>
      </c>
    </row>
    <row r="2184" spans="2:9" x14ac:dyDescent="0.2">
      <c r="B2184" s="42">
        <v>13</v>
      </c>
      <c r="C2184" s="42" t="s">
        <v>390</v>
      </c>
      <c r="F2184" s="14">
        <v>1</v>
      </c>
      <c r="I2184" s="44" t="s">
        <v>10</v>
      </c>
    </row>
    <row r="2185" spans="2:9" x14ac:dyDescent="0.2">
      <c r="B2185" s="42">
        <v>13</v>
      </c>
      <c r="C2185" s="42" t="s">
        <v>390</v>
      </c>
      <c r="F2185" s="14">
        <v>1</v>
      </c>
      <c r="I2185" s="44" t="s">
        <v>10</v>
      </c>
    </row>
    <row r="2186" spans="2:9" x14ac:dyDescent="0.2">
      <c r="B2186" s="42">
        <v>13</v>
      </c>
      <c r="C2186" s="42" t="s">
        <v>390</v>
      </c>
      <c r="F2186" s="14">
        <v>1</v>
      </c>
      <c r="I2186" s="44" t="s">
        <v>10</v>
      </c>
    </row>
    <row r="2187" spans="2:9" x14ac:dyDescent="0.2">
      <c r="B2187" s="42">
        <v>13</v>
      </c>
      <c r="C2187" s="42" t="s">
        <v>390</v>
      </c>
      <c r="F2187" s="14">
        <v>1</v>
      </c>
      <c r="I2187" s="44" t="s">
        <v>10</v>
      </c>
    </row>
    <row r="2188" spans="2:9" x14ac:dyDescent="0.2">
      <c r="B2188" s="42">
        <v>13</v>
      </c>
      <c r="C2188" s="42" t="s">
        <v>390</v>
      </c>
      <c r="F2188" s="14">
        <v>1</v>
      </c>
      <c r="I2188" s="44" t="s">
        <v>10</v>
      </c>
    </row>
    <row r="2189" spans="2:9" x14ac:dyDescent="0.2">
      <c r="B2189" s="42">
        <v>13</v>
      </c>
      <c r="C2189" s="42" t="s">
        <v>390</v>
      </c>
      <c r="F2189" s="14">
        <v>1</v>
      </c>
      <c r="I2189" s="44" t="s">
        <v>10</v>
      </c>
    </row>
    <row r="2190" spans="2:9" x14ac:dyDescent="0.2">
      <c r="B2190" s="42">
        <v>13</v>
      </c>
      <c r="C2190" s="42" t="s">
        <v>390</v>
      </c>
      <c r="F2190" s="14">
        <v>1</v>
      </c>
      <c r="I2190" s="44" t="s">
        <v>10</v>
      </c>
    </row>
    <row r="2191" spans="2:9" x14ac:dyDescent="0.2">
      <c r="B2191" s="42">
        <v>13</v>
      </c>
      <c r="C2191" s="42" t="s">
        <v>390</v>
      </c>
      <c r="F2191" s="14">
        <v>1</v>
      </c>
      <c r="I2191" s="44" t="s">
        <v>10</v>
      </c>
    </row>
    <row r="2192" spans="2:9" x14ac:dyDescent="0.2">
      <c r="B2192" s="42">
        <v>13</v>
      </c>
      <c r="C2192" s="42" t="s">
        <v>390</v>
      </c>
      <c r="F2192" s="14">
        <v>1</v>
      </c>
      <c r="I2192" s="44" t="s">
        <v>10</v>
      </c>
    </row>
    <row r="2193" spans="2:9" x14ac:dyDescent="0.2">
      <c r="B2193" s="42">
        <v>13</v>
      </c>
      <c r="C2193" s="42" t="s">
        <v>390</v>
      </c>
      <c r="F2193" s="14">
        <v>1</v>
      </c>
      <c r="I2193" s="44" t="s">
        <v>10</v>
      </c>
    </row>
    <row r="2194" spans="2:9" x14ac:dyDescent="0.2">
      <c r="B2194" s="42">
        <v>13</v>
      </c>
      <c r="C2194" s="42" t="s">
        <v>390</v>
      </c>
      <c r="F2194" s="14">
        <v>1</v>
      </c>
      <c r="I2194" s="44" t="s">
        <v>10</v>
      </c>
    </row>
    <row r="2195" spans="2:9" x14ac:dyDescent="0.2">
      <c r="B2195" s="42">
        <v>13</v>
      </c>
      <c r="C2195" s="42" t="s">
        <v>390</v>
      </c>
      <c r="F2195" s="14">
        <v>1</v>
      </c>
      <c r="I2195" s="44" t="s">
        <v>10</v>
      </c>
    </row>
    <row r="2196" spans="2:9" x14ac:dyDescent="0.2">
      <c r="B2196" s="42">
        <v>13</v>
      </c>
      <c r="C2196" s="42" t="s">
        <v>390</v>
      </c>
      <c r="F2196" s="14">
        <v>1</v>
      </c>
      <c r="I2196" s="44" t="s">
        <v>10</v>
      </c>
    </row>
    <row r="2197" spans="2:9" x14ac:dyDescent="0.2">
      <c r="B2197" s="42">
        <v>13</v>
      </c>
      <c r="C2197" s="42" t="s">
        <v>390</v>
      </c>
      <c r="F2197" s="14">
        <v>1</v>
      </c>
      <c r="I2197" s="44" t="s">
        <v>10</v>
      </c>
    </row>
    <row r="2198" spans="2:9" x14ac:dyDescent="0.2">
      <c r="B2198" s="42">
        <v>13</v>
      </c>
      <c r="C2198" s="42" t="s">
        <v>390</v>
      </c>
      <c r="F2198" s="14">
        <v>1</v>
      </c>
      <c r="I2198" s="44" t="s">
        <v>10</v>
      </c>
    </row>
    <row r="2199" spans="2:9" x14ac:dyDescent="0.2">
      <c r="B2199" s="42">
        <v>13</v>
      </c>
      <c r="C2199" s="42" t="s">
        <v>390</v>
      </c>
      <c r="F2199" s="14">
        <v>1</v>
      </c>
      <c r="I2199" s="44" t="s">
        <v>10</v>
      </c>
    </row>
    <row r="2200" spans="2:9" x14ac:dyDescent="0.2">
      <c r="B2200" s="42">
        <v>13</v>
      </c>
      <c r="C2200" s="42" t="s">
        <v>390</v>
      </c>
      <c r="F2200" s="14">
        <v>1</v>
      </c>
      <c r="I2200" s="44" t="s">
        <v>10</v>
      </c>
    </row>
    <row r="2201" spans="2:9" x14ac:dyDescent="0.2">
      <c r="B2201" s="42">
        <v>13</v>
      </c>
      <c r="C2201" s="42" t="s">
        <v>390</v>
      </c>
      <c r="F2201" s="14">
        <v>1</v>
      </c>
      <c r="I2201" s="44" t="s">
        <v>10</v>
      </c>
    </row>
    <row r="2202" spans="2:9" x14ac:dyDescent="0.2">
      <c r="B2202" s="42">
        <v>13</v>
      </c>
      <c r="C2202" s="42" t="s">
        <v>390</v>
      </c>
      <c r="F2202" s="14">
        <v>1</v>
      </c>
      <c r="I2202" s="44" t="s">
        <v>10</v>
      </c>
    </row>
    <row r="2203" spans="2:9" x14ac:dyDescent="0.2">
      <c r="B2203" s="42">
        <v>13</v>
      </c>
      <c r="C2203" s="42" t="s">
        <v>390</v>
      </c>
      <c r="F2203" s="14">
        <v>1</v>
      </c>
      <c r="I2203" s="44" t="s">
        <v>10</v>
      </c>
    </row>
    <row r="2204" spans="2:9" x14ac:dyDescent="0.2">
      <c r="B2204" s="42">
        <v>13</v>
      </c>
      <c r="C2204" s="42" t="s">
        <v>390</v>
      </c>
      <c r="F2204" s="14">
        <v>1</v>
      </c>
      <c r="I2204" s="44" t="s">
        <v>10</v>
      </c>
    </row>
    <row r="2205" spans="2:9" x14ac:dyDescent="0.2">
      <c r="B2205" s="42">
        <v>13</v>
      </c>
      <c r="C2205" s="42" t="s">
        <v>390</v>
      </c>
      <c r="F2205" s="14">
        <v>1</v>
      </c>
      <c r="I2205" s="44" t="s">
        <v>10</v>
      </c>
    </row>
    <row r="2206" spans="2:9" x14ac:dyDescent="0.2">
      <c r="B2206" s="42">
        <v>13</v>
      </c>
      <c r="C2206" s="42" t="s">
        <v>390</v>
      </c>
      <c r="F2206" s="14">
        <v>1</v>
      </c>
      <c r="I2206" s="44" t="s">
        <v>10</v>
      </c>
    </row>
    <row r="2207" spans="2:9" x14ac:dyDescent="0.2">
      <c r="B2207" s="42">
        <v>13</v>
      </c>
      <c r="C2207" s="42" t="s">
        <v>390</v>
      </c>
      <c r="F2207" s="14">
        <v>1</v>
      </c>
      <c r="I2207" s="44" t="s">
        <v>10</v>
      </c>
    </row>
    <row r="2208" spans="2:9" x14ac:dyDescent="0.2">
      <c r="B2208" s="42">
        <v>13</v>
      </c>
      <c r="C2208" s="42" t="s">
        <v>390</v>
      </c>
      <c r="F2208" s="14">
        <v>1</v>
      </c>
      <c r="I2208" s="44" t="s">
        <v>10</v>
      </c>
    </row>
    <row r="2209" spans="2:9" x14ac:dyDescent="0.2">
      <c r="B2209" s="42">
        <v>13</v>
      </c>
      <c r="C2209" s="42" t="s">
        <v>390</v>
      </c>
      <c r="F2209" s="14">
        <v>1</v>
      </c>
      <c r="I2209" s="44" t="s">
        <v>10</v>
      </c>
    </row>
    <row r="2210" spans="2:9" x14ac:dyDescent="0.2">
      <c r="B2210" s="42">
        <v>13</v>
      </c>
      <c r="C2210" s="42" t="s">
        <v>390</v>
      </c>
      <c r="F2210" s="14">
        <v>1</v>
      </c>
      <c r="I2210" s="44" t="s">
        <v>10</v>
      </c>
    </row>
    <row r="2211" spans="2:9" x14ac:dyDescent="0.2">
      <c r="B2211" s="42">
        <v>13</v>
      </c>
      <c r="C2211" s="42" t="s">
        <v>390</v>
      </c>
      <c r="F2211" s="14">
        <v>1</v>
      </c>
      <c r="I2211" s="44" t="s">
        <v>10</v>
      </c>
    </row>
    <row r="2212" spans="2:9" x14ac:dyDescent="0.2">
      <c r="B2212" s="42">
        <v>13</v>
      </c>
      <c r="C2212" s="42" t="s">
        <v>390</v>
      </c>
      <c r="F2212" s="14">
        <v>1</v>
      </c>
      <c r="I2212" s="44" t="s">
        <v>10</v>
      </c>
    </row>
    <row r="2213" spans="2:9" x14ac:dyDescent="0.2">
      <c r="B2213" s="42">
        <v>13</v>
      </c>
      <c r="C2213" s="42" t="s">
        <v>390</v>
      </c>
      <c r="F2213" s="14">
        <v>1</v>
      </c>
      <c r="I2213" s="44" t="s">
        <v>10</v>
      </c>
    </row>
    <row r="2214" spans="2:9" x14ac:dyDescent="0.2">
      <c r="B2214" s="42">
        <v>13</v>
      </c>
      <c r="C2214" s="42" t="s">
        <v>390</v>
      </c>
      <c r="F2214" s="14">
        <v>1</v>
      </c>
      <c r="I2214" s="44" t="s">
        <v>10</v>
      </c>
    </row>
    <row r="2215" spans="2:9" x14ac:dyDescent="0.2">
      <c r="B2215" s="42">
        <v>13</v>
      </c>
      <c r="C2215" s="42" t="s">
        <v>390</v>
      </c>
      <c r="F2215" s="86">
        <v>2</v>
      </c>
      <c r="I2215" s="44" t="s">
        <v>10</v>
      </c>
    </row>
    <row r="2216" spans="2:9" x14ac:dyDescent="0.2">
      <c r="B2216" s="42">
        <v>13</v>
      </c>
      <c r="C2216" s="42" t="s">
        <v>390</v>
      </c>
      <c r="F2216" s="86">
        <v>2</v>
      </c>
      <c r="I2216" s="44" t="s">
        <v>10</v>
      </c>
    </row>
    <row r="2217" spans="2:9" x14ac:dyDescent="0.2">
      <c r="B2217" s="42">
        <v>13</v>
      </c>
      <c r="C2217" s="42" t="s">
        <v>390</v>
      </c>
      <c r="F2217" s="86">
        <v>2</v>
      </c>
      <c r="I2217" s="44" t="s">
        <v>10</v>
      </c>
    </row>
    <row r="2218" spans="2:9" x14ac:dyDescent="0.2">
      <c r="B2218" s="42">
        <v>13</v>
      </c>
      <c r="C2218" s="42" t="s">
        <v>390</v>
      </c>
      <c r="F2218" s="86">
        <v>2</v>
      </c>
      <c r="I2218" s="44" t="s">
        <v>10</v>
      </c>
    </row>
    <row r="2219" spans="2:9" x14ac:dyDescent="0.2">
      <c r="B2219" s="42">
        <v>13</v>
      </c>
      <c r="C2219" s="42" t="s">
        <v>390</v>
      </c>
      <c r="F2219" s="86">
        <v>2</v>
      </c>
      <c r="I2219" s="44" t="s">
        <v>10</v>
      </c>
    </row>
    <row r="2220" spans="2:9" x14ac:dyDescent="0.2">
      <c r="B2220" s="42">
        <v>13</v>
      </c>
      <c r="C2220" s="42" t="s">
        <v>390</v>
      </c>
      <c r="F2220" s="86">
        <v>2</v>
      </c>
      <c r="I2220" s="44" t="s">
        <v>10</v>
      </c>
    </row>
    <row r="2221" spans="2:9" x14ac:dyDescent="0.2">
      <c r="B2221" s="42">
        <v>13</v>
      </c>
      <c r="C2221" s="42" t="s">
        <v>390</v>
      </c>
      <c r="F2221" s="86">
        <v>2</v>
      </c>
      <c r="I2221" s="44" t="s">
        <v>10</v>
      </c>
    </row>
    <row r="2222" spans="2:9" x14ac:dyDescent="0.2">
      <c r="B2222" s="42">
        <v>13</v>
      </c>
      <c r="C2222" s="42" t="s">
        <v>390</v>
      </c>
      <c r="F2222" s="86">
        <v>2</v>
      </c>
      <c r="I2222" s="44" t="s">
        <v>10</v>
      </c>
    </row>
    <row r="2223" spans="2:9" x14ac:dyDescent="0.2">
      <c r="B2223" s="42">
        <v>13</v>
      </c>
      <c r="C2223" s="42" t="s">
        <v>390</v>
      </c>
      <c r="F2223" s="86">
        <v>2</v>
      </c>
      <c r="I2223" s="44" t="s">
        <v>10</v>
      </c>
    </row>
    <row r="2224" spans="2:9" x14ac:dyDescent="0.2">
      <c r="B2224" s="42">
        <v>13</v>
      </c>
      <c r="C2224" s="42" t="s">
        <v>390</v>
      </c>
      <c r="F2224" s="86">
        <v>2</v>
      </c>
      <c r="I2224" s="44" t="s">
        <v>10</v>
      </c>
    </row>
    <row r="2225" spans="2:9" x14ac:dyDescent="0.2">
      <c r="B2225" s="42">
        <v>13</v>
      </c>
      <c r="C2225" s="42" t="s">
        <v>390</v>
      </c>
      <c r="F2225" s="86">
        <v>2</v>
      </c>
      <c r="I2225" s="44" t="s">
        <v>10</v>
      </c>
    </row>
    <row r="2226" spans="2:9" x14ac:dyDescent="0.2">
      <c r="B2226" s="42">
        <v>13</v>
      </c>
      <c r="C2226" s="42" t="s">
        <v>390</v>
      </c>
      <c r="F2226" s="86">
        <v>2</v>
      </c>
      <c r="I2226" s="44" t="s">
        <v>10</v>
      </c>
    </row>
    <row r="2227" spans="2:9" x14ac:dyDescent="0.2">
      <c r="B2227" s="42">
        <v>13</v>
      </c>
      <c r="C2227" s="42" t="s">
        <v>390</v>
      </c>
      <c r="F2227" s="86">
        <v>2</v>
      </c>
      <c r="I2227" s="44" t="s">
        <v>10</v>
      </c>
    </row>
    <row r="2228" spans="2:9" x14ac:dyDescent="0.2">
      <c r="B2228" s="42">
        <v>13</v>
      </c>
      <c r="C2228" s="42" t="s">
        <v>390</v>
      </c>
      <c r="F2228" s="86">
        <v>2</v>
      </c>
      <c r="I2228" s="44" t="s">
        <v>10</v>
      </c>
    </row>
    <row r="2229" spans="2:9" x14ac:dyDescent="0.2">
      <c r="B2229" s="42">
        <v>13</v>
      </c>
      <c r="C2229" s="42" t="s">
        <v>390</v>
      </c>
      <c r="F2229" s="86">
        <v>2</v>
      </c>
      <c r="I2229" s="44" t="s">
        <v>10</v>
      </c>
    </row>
    <row r="2230" spans="2:9" x14ac:dyDescent="0.2">
      <c r="B2230" s="42">
        <v>13</v>
      </c>
      <c r="C2230" s="42" t="s">
        <v>390</v>
      </c>
      <c r="F2230" s="86">
        <v>2</v>
      </c>
      <c r="I2230" s="44" t="s">
        <v>10</v>
      </c>
    </row>
    <row r="2231" spans="2:9" x14ac:dyDescent="0.2">
      <c r="B2231" s="42">
        <v>13</v>
      </c>
      <c r="C2231" s="42" t="s">
        <v>390</v>
      </c>
      <c r="F2231" s="86">
        <v>2</v>
      </c>
      <c r="I2231" s="44" t="s">
        <v>10</v>
      </c>
    </row>
    <row r="2232" spans="2:9" x14ac:dyDescent="0.2">
      <c r="B2232" s="42">
        <v>13</v>
      </c>
      <c r="C2232" s="42" t="s">
        <v>390</v>
      </c>
      <c r="F2232" s="86">
        <v>2</v>
      </c>
      <c r="I2232" s="44" t="s">
        <v>10</v>
      </c>
    </row>
    <row r="2233" spans="2:9" x14ac:dyDescent="0.2">
      <c r="B2233" s="42">
        <v>13</v>
      </c>
      <c r="C2233" s="42" t="s">
        <v>390</v>
      </c>
      <c r="F2233" s="86">
        <v>2</v>
      </c>
      <c r="I2233" s="44" t="s">
        <v>10</v>
      </c>
    </row>
    <row r="2234" spans="2:9" x14ac:dyDescent="0.2">
      <c r="B2234" s="42">
        <v>13</v>
      </c>
      <c r="C2234" s="42" t="s">
        <v>390</v>
      </c>
      <c r="F2234" s="86">
        <v>2</v>
      </c>
      <c r="I2234" s="44" t="s">
        <v>10</v>
      </c>
    </row>
    <row r="2235" spans="2:9" x14ac:dyDescent="0.2">
      <c r="B2235" s="42">
        <v>13</v>
      </c>
      <c r="C2235" s="42" t="s">
        <v>390</v>
      </c>
      <c r="F2235" s="86">
        <v>2</v>
      </c>
      <c r="I2235" s="44" t="s">
        <v>10</v>
      </c>
    </row>
    <row r="2236" spans="2:9" x14ac:dyDescent="0.2">
      <c r="B2236" s="42">
        <v>13</v>
      </c>
      <c r="C2236" s="42" t="s">
        <v>390</v>
      </c>
      <c r="F2236" s="86">
        <v>2</v>
      </c>
      <c r="I2236" s="44" t="s">
        <v>10</v>
      </c>
    </row>
    <row r="2237" spans="2:9" x14ac:dyDescent="0.2">
      <c r="B2237" s="42">
        <v>13</v>
      </c>
      <c r="C2237" s="42" t="s">
        <v>390</v>
      </c>
      <c r="F2237" s="86">
        <v>2</v>
      </c>
      <c r="I2237" s="44" t="s">
        <v>10</v>
      </c>
    </row>
    <row r="2238" spans="2:9" x14ac:dyDescent="0.2">
      <c r="B2238" s="42">
        <v>13</v>
      </c>
      <c r="C2238" s="42" t="s">
        <v>390</v>
      </c>
      <c r="F2238" s="86">
        <v>2</v>
      </c>
      <c r="I2238" s="44" t="s">
        <v>10</v>
      </c>
    </row>
    <row r="2239" spans="2:9" x14ac:dyDescent="0.2">
      <c r="B2239" s="42">
        <v>13</v>
      </c>
      <c r="C2239" s="42" t="s">
        <v>390</v>
      </c>
      <c r="F2239" s="86">
        <v>2</v>
      </c>
      <c r="I2239" s="44" t="s">
        <v>10</v>
      </c>
    </row>
    <row r="2240" spans="2:9" x14ac:dyDescent="0.2">
      <c r="B2240" s="42">
        <v>13</v>
      </c>
      <c r="C2240" s="42" t="s">
        <v>390</v>
      </c>
      <c r="F2240" s="86">
        <v>2</v>
      </c>
      <c r="I2240" s="44" t="s">
        <v>10</v>
      </c>
    </row>
    <row r="2241" spans="2:9" x14ac:dyDescent="0.2">
      <c r="B2241" s="42">
        <v>13</v>
      </c>
      <c r="C2241" s="42" t="s">
        <v>390</v>
      </c>
      <c r="F2241" s="86">
        <v>2</v>
      </c>
      <c r="I2241" s="44" t="s">
        <v>10</v>
      </c>
    </row>
    <row r="2242" spans="2:9" x14ac:dyDescent="0.2">
      <c r="B2242" s="42">
        <v>13</v>
      </c>
      <c r="C2242" s="42" t="s">
        <v>390</v>
      </c>
      <c r="F2242" s="86">
        <v>2</v>
      </c>
      <c r="I2242" s="44" t="s">
        <v>10</v>
      </c>
    </row>
    <row r="2243" spans="2:9" x14ac:dyDescent="0.2">
      <c r="B2243" s="42">
        <v>13</v>
      </c>
      <c r="C2243" s="42" t="s">
        <v>390</v>
      </c>
      <c r="F2243" s="86">
        <v>2</v>
      </c>
      <c r="I2243" s="44" t="s">
        <v>10</v>
      </c>
    </row>
    <row r="2244" spans="2:9" x14ac:dyDescent="0.2">
      <c r="B2244" s="42">
        <v>13</v>
      </c>
      <c r="C2244" s="42" t="s">
        <v>390</v>
      </c>
      <c r="F2244" s="86">
        <v>2</v>
      </c>
      <c r="I2244" s="44" t="s">
        <v>10</v>
      </c>
    </row>
    <row r="2245" spans="2:9" x14ac:dyDescent="0.2">
      <c r="B2245" s="42">
        <v>13</v>
      </c>
      <c r="C2245" s="42" t="s">
        <v>390</v>
      </c>
      <c r="F2245" s="86">
        <v>2</v>
      </c>
      <c r="I2245" s="44" t="s">
        <v>10</v>
      </c>
    </row>
    <row r="2246" spans="2:9" x14ac:dyDescent="0.2">
      <c r="B2246" s="42">
        <v>13</v>
      </c>
      <c r="C2246" s="42" t="s">
        <v>390</v>
      </c>
      <c r="F2246" s="86">
        <v>2</v>
      </c>
      <c r="I2246" s="44" t="s">
        <v>10</v>
      </c>
    </row>
    <row r="2247" spans="2:9" x14ac:dyDescent="0.2">
      <c r="B2247" s="42">
        <v>13</v>
      </c>
      <c r="C2247" s="42" t="s">
        <v>390</v>
      </c>
      <c r="F2247" s="86">
        <v>2</v>
      </c>
      <c r="I2247" s="44" t="s">
        <v>10</v>
      </c>
    </row>
    <row r="2248" spans="2:9" x14ac:dyDescent="0.2">
      <c r="B2248" s="42">
        <v>13</v>
      </c>
      <c r="C2248" s="42" t="s">
        <v>390</v>
      </c>
      <c r="F2248" s="86">
        <v>2</v>
      </c>
      <c r="I2248" s="44" t="s">
        <v>10</v>
      </c>
    </row>
    <row r="2249" spans="2:9" x14ac:dyDescent="0.2">
      <c r="B2249" s="42">
        <v>13</v>
      </c>
      <c r="C2249" s="42" t="s">
        <v>390</v>
      </c>
      <c r="F2249" s="86">
        <v>2</v>
      </c>
      <c r="I2249" s="44" t="s">
        <v>10</v>
      </c>
    </row>
    <row r="2250" spans="2:9" x14ac:dyDescent="0.2">
      <c r="B2250" s="42">
        <v>13</v>
      </c>
      <c r="C2250" s="42" t="s">
        <v>390</v>
      </c>
      <c r="F2250" s="86">
        <v>2</v>
      </c>
      <c r="I2250" s="44" t="s">
        <v>10</v>
      </c>
    </row>
    <row r="2251" spans="2:9" x14ac:dyDescent="0.2">
      <c r="B2251" s="42">
        <v>13</v>
      </c>
      <c r="C2251" s="42" t="s">
        <v>390</v>
      </c>
      <c r="F2251" s="86">
        <v>2</v>
      </c>
      <c r="I2251" s="44" t="s">
        <v>10</v>
      </c>
    </row>
    <row r="2252" spans="2:9" x14ac:dyDescent="0.2">
      <c r="B2252" s="42">
        <v>13</v>
      </c>
      <c r="C2252" s="42" t="s">
        <v>390</v>
      </c>
      <c r="F2252" s="86">
        <v>2</v>
      </c>
      <c r="I2252" s="44" t="s">
        <v>10</v>
      </c>
    </row>
    <row r="2253" spans="2:9" x14ac:dyDescent="0.2">
      <c r="B2253" s="42">
        <v>13</v>
      </c>
      <c r="C2253" s="42" t="s">
        <v>390</v>
      </c>
      <c r="F2253" s="86">
        <v>2</v>
      </c>
      <c r="I2253" s="44" t="s">
        <v>10</v>
      </c>
    </row>
    <row r="2254" spans="2:9" x14ac:dyDescent="0.2">
      <c r="B2254" s="42">
        <v>13</v>
      </c>
      <c r="C2254" s="42" t="s">
        <v>390</v>
      </c>
      <c r="F2254" s="86">
        <v>2</v>
      </c>
      <c r="I2254" s="44" t="s">
        <v>10</v>
      </c>
    </row>
    <row r="2255" spans="2:9" x14ac:dyDescent="0.2">
      <c r="B2255" s="42">
        <v>13</v>
      </c>
      <c r="C2255" s="42" t="s">
        <v>390</v>
      </c>
      <c r="F2255" s="86">
        <v>2</v>
      </c>
      <c r="I2255" s="44" t="s">
        <v>10</v>
      </c>
    </row>
    <row r="2256" spans="2:9" x14ac:dyDescent="0.2">
      <c r="B2256" s="42">
        <v>13</v>
      </c>
      <c r="C2256" s="42" t="s">
        <v>390</v>
      </c>
      <c r="F2256" s="86">
        <v>2</v>
      </c>
      <c r="I2256" s="44" t="s">
        <v>10</v>
      </c>
    </row>
    <row r="2257" spans="2:9" x14ac:dyDescent="0.2">
      <c r="B2257" s="42">
        <v>13</v>
      </c>
      <c r="C2257" s="42" t="s">
        <v>390</v>
      </c>
      <c r="F2257" s="86">
        <v>3</v>
      </c>
      <c r="I2257" s="44" t="s">
        <v>10</v>
      </c>
    </row>
    <row r="2258" spans="2:9" x14ac:dyDescent="0.2">
      <c r="B2258" s="42">
        <v>13</v>
      </c>
      <c r="C2258" s="42" t="s">
        <v>390</v>
      </c>
      <c r="F2258" s="86">
        <v>3</v>
      </c>
      <c r="I2258" s="44" t="s">
        <v>10</v>
      </c>
    </row>
    <row r="2259" spans="2:9" x14ac:dyDescent="0.2">
      <c r="B2259" s="42">
        <v>13</v>
      </c>
      <c r="C2259" s="42" t="s">
        <v>390</v>
      </c>
      <c r="F2259" s="86">
        <v>3</v>
      </c>
      <c r="I2259" s="44" t="s">
        <v>10</v>
      </c>
    </row>
    <row r="2260" spans="2:9" x14ac:dyDescent="0.2">
      <c r="B2260" s="42">
        <v>13</v>
      </c>
      <c r="C2260" s="42" t="s">
        <v>390</v>
      </c>
      <c r="F2260" s="86">
        <v>3</v>
      </c>
      <c r="I2260" s="44" t="s">
        <v>10</v>
      </c>
    </row>
    <row r="2261" spans="2:9" x14ac:dyDescent="0.2">
      <c r="B2261" s="42">
        <v>13</v>
      </c>
      <c r="C2261" s="42" t="s">
        <v>390</v>
      </c>
      <c r="F2261" s="86">
        <v>3</v>
      </c>
      <c r="I2261" s="44" t="s">
        <v>10</v>
      </c>
    </row>
    <row r="2262" spans="2:9" x14ac:dyDescent="0.2">
      <c r="B2262" s="42">
        <v>13</v>
      </c>
      <c r="C2262" s="42" t="s">
        <v>390</v>
      </c>
      <c r="F2262" s="86">
        <v>3</v>
      </c>
      <c r="I2262" s="44" t="s">
        <v>10</v>
      </c>
    </row>
    <row r="2263" spans="2:9" x14ac:dyDescent="0.2">
      <c r="B2263" s="42">
        <v>13</v>
      </c>
      <c r="C2263" s="42" t="s">
        <v>390</v>
      </c>
      <c r="F2263" s="86">
        <v>3</v>
      </c>
      <c r="I2263" s="44" t="s">
        <v>10</v>
      </c>
    </row>
    <row r="2264" spans="2:9" x14ac:dyDescent="0.2">
      <c r="B2264" s="42">
        <v>13</v>
      </c>
      <c r="C2264" s="42" t="s">
        <v>390</v>
      </c>
      <c r="F2264" s="86">
        <v>3</v>
      </c>
      <c r="I2264" s="44" t="s">
        <v>10</v>
      </c>
    </row>
    <row r="2265" spans="2:9" x14ac:dyDescent="0.2">
      <c r="B2265" s="42">
        <v>13</v>
      </c>
      <c r="C2265" s="42" t="s">
        <v>390</v>
      </c>
      <c r="F2265" s="86">
        <v>3</v>
      </c>
      <c r="I2265" s="44" t="s">
        <v>10</v>
      </c>
    </row>
    <row r="2266" spans="2:9" x14ac:dyDescent="0.2">
      <c r="B2266" s="42">
        <v>13</v>
      </c>
      <c r="C2266" s="42" t="s">
        <v>390</v>
      </c>
      <c r="F2266" s="86">
        <v>3</v>
      </c>
      <c r="I2266" s="44" t="s">
        <v>10</v>
      </c>
    </row>
    <row r="2267" spans="2:9" x14ac:dyDescent="0.2">
      <c r="B2267" s="42">
        <v>13</v>
      </c>
      <c r="C2267" s="42" t="s">
        <v>390</v>
      </c>
      <c r="F2267" s="86">
        <v>3</v>
      </c>
      <c r="I2267" s="44" t="s">
        <v>10</v>
      </c>
    </row>
    <row r="2268" spans="2:9" x14ac:dyDescent="0.2">
      <c r="B2268" s="42">
        <v>13</v>
      </c>
      <c r="C2268" s="42" t="s">
        <v>390</v>
      </c>
      <c r="F2268" s="86">
        <v>3</v>
      </c>
      <c r="I2268" s="44" t="s">
        <v>10</v>
      </c>
    </row>
    <row r="2269" spans="2:9" x14ac:dyDescent="0.2">
      <c r="B2269" s="42">
        <v>13</v>
      </c>
      <c r="C2269" s="42" t="s">
        <v>390</v>
      </c>
      <c r="F2269" s="86">
        <v>3</v>
      </c>
      <c r="I2269" s="44" t="s">
        <v>10</v>
      </c>
    </row>
    <row r="2270" spans="2:9" x14ac:dyDescent="0.2">
      <c r="B2270" s="42">
        <v>13</v>
      </c>
      <c r="C2270" s="42" t="s">
        <v>390</v>
      </c>
      <c r="F2270" s="86">
        <v>3</v>
      </c>
      <c r="I2270" s="44" t="s">
        <v>10</v>
      </c>
    </row>
    <row r="2271" spans="2:9" x14ac:dyDescent="0.2">
      <c r="B2271" s="42">
        <v>13</v>
      </c>
      <c r="C2271" s="42" t="s">
        <v>390</v>
      </c>
      <c r="F2271" s="86">
        <v>3</v>
      </c>
      <c r="I2271" s="44" t="s">
        <v>10</v>
      </c>
    </row>
    <row r="2272" spans="2:9" x14ac:dyDescent="0.2">
      <c r="B2272" s="42">
        <v>13</v>
      </c>
      <c r="C2272" s="42" t="s">
        <v>390</v>
      </c>
      <c r="F2272" s="86">
        <v>3</v>
      </c>
      <c r="I2272" s="44" t="s">
        <v>10</v>
      </c>
    </row>
    <row r="2273" spans="2:9" x14ac:dyDescent="0.2">
      <c r="B2273" s="42">
        <v>13</v>
      </c>
      <c r="C2273" s="42" t="s">
        <v>390</v>
      </c>
      <c r="F2273" s="86">
        <v>3</v>
      </c>
      <c r="I2273" s="44" t="s">
        <v>10</v>
      </c>
    </row>
    <row r="2274" spans="2:9" x14ac:dyDescent="0.2">
      <c r="B2274" s="42">
        <v>13</v>
      </c>
      <c r="C2274" s="42" t="s">
        <v>390</v>
      </c>
      <c r="F2274" s="86">
        <v>3</v>
      </c>
      <c r="I2274" s="44" t="s">
        <v>10</v>
      </c>
    </row>
    <row r="2275" spans="2:9" x14ac:dyDescent="0.2">
      <c r="B2275" s="42">
        <v>13</v>
      </c>
      <c r="C2275" s="42" t="s">
        <v>390</v>
      </c>
      <c r="F2275" s="86">
        <v>3</v>
      </c>
      <c r="I2275" s="44" t="s">
        <v>10</v>
      </c>
    </row>
    <row r="2276" spans="2:9" x14ac:dyDescent="0.2">
      <c r="B2276" s="42">
        <v>13</v>
      </c>
      <c r="C2276" s="42" t="s">
        <v>390</v>
      </c>
      <c r="F2276" s="86">
        <v>3</v>
      </c>
      <c r="I2276" s="44" t="s">
        <v>10</v>
      </c>
    </row>
    <row r="2277" spans="2:9" x14ac:dyDescent="0.2">
      <c r="B2277" s="42">
        <v>13</v>
      </c>
      <c r="C2277" s="42" t="s">
        <v>390</v>
      </c>
      <c r="F2277" s="86">
        <v>3</v>
      </c>
      <c r="I2277" s="44" t="s">
        <v>10</v>
      </c>
    </row>
    <row r="2278" spans="2:9" x14ac:dyDescent="0.2">
      <c r="B2278" s="42">
        <v>13</v>
      </c>
      <c r="C2278" s="42" t="s">
        <v>390</v>
      </c>
      <c r="F2278" s="86">
        <v>3</v>
      </c>
      <c r="I2278" s="44" t="s">
        <v>10</v>
      </c>
    </row>
    <row r="2279" spans="2:9" x14ac:dyDescent="0.2">
      <c r="B2279" s="42">
        <v>13</v>
      </c>
      <c r="C2279" s="42" t="s">
        <v>390</v>
      </c>
      <c r="F2279" s="86">
        <v>3</v>
      </c>
      <c r="I2279" s="44" t="s">
        <v>10</v>
      </c>
    </row>
    <row r="2280" spans="2:9" x14ac:dyDescent="0.2">
      <c r="B2280" s="42">
        <v>13</v>
      </c>
      <c r="C2280" s="42" t="s">
        <v>390</v>
      </c>
      <c r="F2280" s="86">
        <v>3</v>
      </c>
      <c r="I2280" s="44" t="s">
        <v>10</v>
      </c>
    </row>
    <row r="2281" spans="2:9" x14ac:dyDescent="0.2">
      <c r="B2281" s="42">
        <v>13</v>
      </c>
      <c r="C2281" s="42" t="s">
        <v>390</v>
      </c>
      <c r="F2281" s="86">
        <v>3</v>
      </c>
      <c r="I2281" s="44" t="s">
        <v>10</v>
      </c>
    </row>
    <row r="2282" spans="2:9" x14ac:dyDescent="0.2">
      <c r="B2282" s="42">
        <v>13</v>
      </c>
      <c r="C2282" s="42" t="s">
        <v>390</v>
      </c>
      <c r="F2282" s="86">
        <v>3</v>
      </c>
      <c r="I2282" s="44" t="s">
        <v>10</v>
      </c>
    </row>
    <row r="2283" spans="2:9" x14ac:dyDescent="0.2">
      <c r="B2283" s="42">
        <v>13</v>
      </c>
      <c r="C2283" s="42" t="s">
        <v>390</v>
      </c>
      <c r="F2283" s="86">
        <v>3</v>
      </c>
      <c r="I2283" s="44" t="s">
        <v>10</v>
      </c>
    </row>
    <row r="2284" spans="2:9" x14ac:dyDescent="0.2">
      <c r="B2284" s="42">
        <v>13</v>
      </c>
      <c r="C2284" s="42" t="s">
        <v>390</v>
      </c>
      <c r="F2284" s="86">
        <v>3</v>
      </c>
      <c r="I2284" s="44" t="s">
        <v>10</v>
      </c>
    </row>
    <row r="2285" spans="2:9" x14ac:dyDescent="0.2">
      <c r="B2285" s="42">
        <v>13</v>
      </c>
      <c r="C2285" s="42" t="s">
        <v>390</v>
      </c>
      <c r="F2285" s="86">
        <v>3</v>
      </c>
      <c r="I2285" s="44" t="s">
        <v>10</v>
      </c>
    </row>
    <row r="2286" spans="2:9" x14ac:dyDescent="0.2">
      <c r="B2286" s="42">
        <v>13</v>
      </c>
      <c r="C2286" s="42" t="s">
        <v>390</v>
      </c>
      <c r="F2286" s="86">
        <v>3</v>
      </c>
      <c r="I2286" s="44" t="s">
        <v>10</v>
      </c>
    </row>
    <row r="2287" spans="2:9" x14ac:dyDescent="0.2">
      <c r="B2287" s="42">
        <v>13</v>
      </c>
      <c r="C2287" s="42" t="s">
        <v>390</v>
      </c>
      <c r="F2287" s="86">
        <v>3</v>
      </c>
      <c r="I2287" s="44" t="s">
        <v>10</v>
      </c>
    </row>
    <row r="2288" spans="2:9" x14ac:dyDescent="0.2">
      <c r="B2288" s="42">
        <v>13</v>
      </c>
      <c r="C2288" s="42" t="s">
        <v>390</v>
      </c>
      <c r="F2288" s="86">
        <v>3</v>
      </c>
      <c r="I2288" s="44" t="s">
        <v>10</v>
      </c>
    </row>
    <row r="2289" spans="2:9" x14ac:dyDescent="0.2">
      <c r="B2289" s="42">
        <v>13</v>
      </c>
      <c r="C2289" s="42" t="s">
        <v>390</v>
      </c>
      <c r="F2289" s="86">
        <v>3</v>
      </c>
      <c r="I2289" s="44" t="s">
        <v>10</v>
      </c>
    </row>
    <row r="2290" spans="2:9" x14ac:dyDescent="0.2">
      <c r="B2290" s="42">
        <v>13</v>
      </c>
      <c r="C2290" s="42" t="s">
        <v>390</v>
      </c>
      <c r="F2290" s="86">
        <v>3</v>
      </c>
      <c r="I2290" s="44" t="s">
        <v>10</v>
      </c>
    </row>
    <row r="2291" spans="2:9" x14ac:dyDescent="0.2">
      <c r="B2291" s="42">
        <v>13</v>
      </c>
      <c r="C2291" s="42" t="s">
        <v>390</v>
      </c>
      <c r="F2291" s="86">
        <v>3</v>
      </c>
      <c r="I2291" s="44" t="s">
        <v>10</v>
      </c>
    </row>
    <row r="2292" spans="2:9" x14ac:dyDescent="0.2">
      <c r="B2292" s="42">
        <v>13</v>
      </c>
      <c r="C2292" s="42" t="s">
        <v>390</v>
      </c>
      <c r="F2292" s="86">
        <v>3</v>
      </c>
      <c r="I2292" s="44" t="s">
        <v>10</v>
      </c>
    </row>
    <row r="2293" spans="2:9" x14ac:dyDescent="0.2">
      <c r="B2293" s="42">
        <v>13</v>
      </c>
      <c r="C2293" s="42" t="s">
        <v>390</v>
      </c>
      <c r="F2293" s="86">
        <v>3</v>
      </c>
      <c r="I2293" s="44" t="s">
        <v>10</v>
      </c>
    </row>
    <row r="2294" spans="2:9" x14ac:dyDescent="0.2">
      <c r="B2294" s="42">
        <v>13</v>
      </c>
      <c r="C2294" s="42" t="s">
        <v>390</v>
      </c>
      <c r="F2294" s="86">
        <v>3</v>
      </c>
      <c r="I2294" s="44" t="s">
        <v>10</v>
      </c>
    </row>
    <row r="2295" spans="2:9" x14ac:dyDescent="0.2">
      <c r="B2295" s="42">
        <v>13</v>
      </c>
      <c r="C2295" s="42" t="s">
        <v>390</v>
      </c>
      <c r="F2295" s="86">
        <v>3</v>
      </c>
      <c r="I2295" s="44" t="s">
        <v>10</v>
      </c>
    </row>
    <row r="2296" spans="2:9" x14ac:dyDescent="0.2">
      <c r="B2296" s="42">
        <v>13</v>
      </c>
      <c r="C2296" s="42" t="s">
        <v>390</v>
      </c>
      <c r="F2296" s="86">
        <v>3</v>
      </c>
      <c r="I2296" s="44" t="s">
        <v>10</v>
      </c>
    </row>
    <row r="2297" spans="2:9" x14ac:dyDescent="0.2">
      <c r="B2297" s="42">
        <v>13</v>
      </c>
      <c r="C2297" s="42" t="s">
        <v>390</v>
      </c>
      <c r="F2297" s="86">
        <v>3</v>
      </c>
      <c r="I2297" s="44" t="s">
        <v>10</v>
      </c>
    </row>
    <row r="2298" spans="2:9" x14ac:dyDescent="0.2">
      <c r="B2298" s="42">
        <v>13</v>
      </c>
      <c r="C2298" s="42" t="s">
        <v>390</v>
      </c>
      <c r="F2298" s="86">
        <v>3</v>
      </c>
      <c r="I2298" s="44" t="s">
        <v>10</v>
      </c>
    </row>
    <row r="2299" spans="2:9" x14ac:dyDescent="0.2">
      <c r="B2299" s="42">
        <v>13</v>
      </c>
      <c r="C2299" s="42" t="s">
        <v>390</v>
      </c>
      <c r="F2299" s="86">
        <v>4</v>
      </c>
      <c r="I2299" s="44" t="s">
        <v>10</v>
      </c>
    </row>
    <row r="2300" spans="2:9" x14ac:dyDescent="0.2">
      <c r="B2300" s="42">
        <v>13</v>
      </c>
      <c r="C2300" s="42" t="s">
        <v>390</v>
      </c>
      <c r="F2300" s="86">
        <v>4</v>
      </c>
      <c r="I2300" s="44" t="s">
        <v>10</v>
      </c>
    </row>
    <row r="2301" spans="2:9" x14ac:dyDescent="0.2">
      <c r="B2301" s="42">
        <v>13</v>
      </c>
      <c r="C2301" s="42" t="s">
        <v>390</v>
      </c>
      <c r="F2301" s="86">
        <v>4</v>
      </c>
      <c r="I2301" s="44" t="s">
        <v>10</v>
      </c>
    </row>
    <row r="2302" spans="2:9" x14ac:dyDescent="0.2">
      <c r="B2302" s="42">
        <v>13</v>
      </c>
      <c r="C2302" s="42" t="s">
        <v>390</v>
      </c>
      <c r="F2302" s="86">
        <v>4</v>
      </c>
      <c r="I2302" s="44" t="s">
        <v>10</v>
      </c>
    </row>
    <row r="2303" spans="2:9" x14ac:dyDescent="0.2">
      <c r="B2303" s="42">
        <v>13</v>
      </c>
      <c r="C2303" s="42" t="s">
        <v>390</v>
      </c>
      <c r="F2303" s="86">
        <v>4</v>
      </c>
      <c r="I2303" s="44" t="s">
        <v>10</v>
      </c>
    </row>
    <row r="2304" spans="2:9" x14ac:dyDescent="0.2">
      <c r="B2304" s="42">
        <v>13</v>
      </c>
      <c r="C2304" s="42" t="s">
        <v>390</v>
      </c>
      <c r="F2304" s="86">
        <v>4</v>
      </c>
      <c r="I2304" s="44" t="s">
        <v>10</v>
      </c>
    </row>
    <row r="2305" spans="2:9" x14ac:dyDescent="0.2">
      <c r="B2305" s="42">
        <v>13</v>
      </c>
      <c r="C2305" s="42" t="s">
        <v>390</v>
      </c>
      <c r="F2305" s="86">
        <v>4</v>
      </c>
      <c r="I2305" s="44" t="s">
        <v>10</v>
      </c>
    </row>
    <row r="2306" spans="2:9" x14ac:dyDescent="0.2">
      <c r="B2306" s="42">
        <v>13</v>
      </c>
      <c r="C2306" s="42" t="s">
        <v>390</v>
      </c>
      <c r="F2306" s="86">
        <v>4</v>
      </c>
      <c r="I2306" s="44" t="s">
        <v>10</v>
      </c>
    </row>
    <row r="2307" spans="2:9" x14ac:dyDescent="0.2">
      <c r="B2307" s="42">
        <v>13</v>
      </c>
      <c r="C2307" s="42" t="s">
        <v>390</v>
      </c>
      <c r="F2307" s="86">
        <v>4</v>
      </c>
      <c r="I2307" s="44" t="s">
        <v>10</v>
      </c>
    </row>
    <row r="2308" spans="2:9" x14ac:dyDescent="0.2">
      <c r="B2308" s="42">
        <v>13</v>
      </c>
      <c r="C2308" s="42" t="s">
        <v>390</v>
      </c>
      <c r="F2308" s="86">
        <v>4</v>
      </c>
      <c r="I2308" s="44" t="s">
        <v>10</v>
      </c>
    </row>
    <row r="2309" spans="2:9" x14ac:dyDescent="0.2">
      <c r="B2309" s="42">
        <v>13</v>
      </c>
      <c r="C2309" s="42" t="s">
        <v>390</v>
      </c>
      <c r="F2309" s="86">
        <v>4</v>
      </c>
      <c r="I2309" s="44" t="s">
        <v>10</v>
      </c>
    </row>
    <row r="2310" spans="2:9" x14ac:dyDescent="0.2">
      <c r="B2310" s="42">
        <v>13</v>
      </c>
      <c r="C2310" s="42" t="s">
        <v>390</v>
      </c>
      <c r="F2310" s="86">
        <v>4</v>
      </c>
      <c r="I2310" s="44" t="s">
        <v>10</v>
      </c>
    </row>
    <row r="2311" spans="2:9" x14ac:dyDescent="0.2">
      <c r="B2311" s="42">
        <v>13</v>
      </c>
      <c r="C2311" s="42" t="s">
        <v>390</v>
      </c>
      <c r="F2311" s="86">
        <v>4</v>
      </c>
      <c r="I2311" s="44" t="s">
        <v>10</v>
      </c>
    </row>
    <row r="2312" spans="2:9" x14ac:dyDescent="0.2">
      <c r="B2312" s="42">
        <v>13</v>
      </c>
      <c r="C2312" s="42" t="s">
        <v>390</v>
      </c>
      <c r="F2312" s="86">
        <v>4</v>
      </c>
      <c r="I2312" s="44" t="s">
        <v>10</v>
      </c>
    </row>
    <row r="2313" spans="2:9" x14ac:dyDescent="0.2">
      <c r="B2313" s="42">
        <v>13</v>
      </c>
      <c r="C2313" s="42" t="s">
        <v>390</v>
      </c>
      <c r="F2313" s="86">
        <v>4</v>
      </c>
      <c r="I2313" s="44" t="s">
        <v>10</v>
      </c>
    </row>
    <row r="2314" spans="2:9" x14ac:dyDescent="0.2">
      <c r="B2314" s="42">
        <v>13</v>
      </c>
      <c r="C2314" s="42" t="s">
        <v>390</v>
      </c>
      <c r="F2314" s="86">
        <v>4</v>
      </c>
      <c r="I2314" s="44" t="s">
        <v>10</v>
      </c>
    </row>
    <row r="2315" spans="2:9" x14ac:dyDescent="0.2">
      <c r="B2315" s="42">
        <v>13</v>
      </c>
      <c r="C2315" s="42" t="s">
        <v>390</v>
      </c>
      <c r="F2315" s="86">
        <v>4</v>
      </c>
      <c r="I2315" s="44" t="s">
        <v>10</v>
      </c>
    </row>
    <row r="2316" spans="2:9" x14ac:dyDescent="0.2">
      <c r="B2316" s="42">
        <v>13</v>
      </c>
      <c r="C2316" s="42" t="s">
        <v>390</v>
      </c>
      <c r="F2316" s="86">
        <v>4</v>
      </c>
      <c r="I2316" s="44" t="s">
        <v>10</v>
      </c>
    </row>
    <row r="2317" spans="2:9" x14ac:dyDescent="0.2">
      <c r="B2317" s="42">
        <v>13</v>
      </c>
      <c r="C2317" s="42" t="s">
        <v>390</v>
      </c>
      <c r="F2317" s="86">
        <v>4</v>
      </c>
      <c r="I2317" s="44" t="s">
        <v>10</v>
      </c>
    </row>
    <row r="2318" spans="2:9" x14ac:dyDescent="0.2">
      <c r="B2318" s="42">
        <v>13</v>
      </c>
      <c r="C2318" s="42" t="s">
        <v>390</v>
      </c>
      <c r="F2318" s="86">
        <v>4</v>
      </c>
      <c r="I2318" s="44" t="s">
        <v>10</v>
      </c>
    </row>
    <row r="2319" spans="2:9" x14ac:dyDescent="0.2">
      <c r="B2319" s="42">
        <v>13</v>
      </c>
      <c r="C2319" s="42" t="s">
        <v>390</v>
      </c>
      <c r="F2319" s="86">
        <v>4</v>
      </c>
      <c r="I2319" s="44" t="s">
        <v>10</v>
      </c>
    </row>
    <row r="2320" spans="2:9" x14ac:dyDescent="0.2">
      <c r="B2320" s="42">
        <v>13</v>
      </c>
      <c r="C2320" s="42" t="s">
        <v>390</v>
      </c>
      <c r="F2320" s="86">
        <v>4</v>
      </c>
      <c r="I2320" s="44" t="s">
        <v>10</v>
      </c>
    </row>
    <row r="2321" spans="2:9" x14ac:dyDescent="0.2">
      <c r="B2321" s="42">
        <v>13</v>
      </c>
      <c r="C2321" s="42" t="s">
        <v>390</v>
      </c>
      <c r="F2321" s="86">
        <v>4</v>
      </c>
      <c r="I2321" s="44" t="s">
        <v>10</v>
      </c>
    </row>
    <row r="2322" spans="2:9" x14ac:dyDescent="0.2">
      <c r="B2322" s="42">
        <v>13</v>
      </c>
      <c r="C2322" s="42" t="s">
        <v>390</v>
      </c>
      <c r="F2322" s="86">
        <v>4</v>
      </c>
      <c r="I2322" s="44" t="s">
        <v>10</v>
      </c>
    </row>
    <row r="2323" spans="2:9" x14ac:dyDescent="0.2">
      <c r="B2323" s="42">
        <v>13</v>
      </c>
      <c r="C2323" s="42" t="s">
        <v>390</v>
      </c>
      <c r="F2323" s="86">
        <v>4</v>
      </c>
      <c r="I2323" s="44" t="s">
        <v>10</v>
      </c>
    </row>
    <row r="2324" spans="2:9" x14ac:dyDescent="0.2">
      <c r="B2324" s="42">
        <v>13</v>
      </c>
      <c r="C2324" s="42" t="s">
        <v>390</v>
      </c>
      <c r="F2324" s="86">
        <v>4</v>
      </c>
      <c r="I2324" s="44" t="s">
        <v>10</v>
      </c>
    </row>
    <row r="2325" spans="2:9" x14ac:dyDescent="0.2">
      <c r="B2325" s="42">
        <v>13</v>
      </c>
      <c r="C2325" s="42" t="s">
        <v>390</v>
      </c>
      <c r="F2325" s="86">
        <v>4</v>
      </c>
      <c r="I2325" s="44" t="s">
        <v>10</v>
      </c>
    </row>
    <row r="2326" spans="2:9" x14ac:dyDescent="0.2">
      <c r="B2326" s="42">
        <v>13</v>
      </c>
      <c r="C2326" s="42" t="s">
        <v>390</v>
      </c>
      <c r="F2326" s="86">
        <v>4</v>
      </c>
      <c r="I2326" s="44" t="s">
        <v>10</v>
      </c>
    </row>
    <row r="2327" spans="2:9" x14ac:dyDescent="0.2">
      <c r="B2327" s="42">
        <v>13</v>
      </c>
      <c r="C2327" s="42" t="s">
        <v>390</v>
      </c>
      <c r="F2327" s="86">
        <v>4</v>
      </c>
      <c r="I2327" s="44" t="s">
        <v>10</v>
      </c>
    </row>
    <row r="2328" spans="2:9" x14ac:dyDescent="0.2">
      <c r="B2328" s="42">
        <v>13</v>
      </c>
      <c r="C2328" s="42" t="s">
        <v>390</v>
      </c>
      <c r="F2328" s="86">
        <v>4</v>
      </c>
      <c r="I2328" s="44" t="s">
        <v>10</v>
      </c>
    </row>
    <row r="2329" spans="2:9" x14ac:dyDescent="0.2">
      <c r="B2329" s="42">
        <v>13</v>
      </c>
      <c r="C2329" s="42" t="s">
        <v>390</v>
      </c>
      <c r="F2329" s="86">
        <v>4</v>
      </c>
      <c r="I2329" s="44" t="s">
        <v>10</v>
      </c>
    </row>
    <row r="2330" spans="2:9" x14ac:dyDescent="0.2">
      <c r="B2330" s="42">
        <v>13</v>
      </c>
      <c r="C2330" s="42" t="s">
        <v>390</v>
      </c>
      <c r="F2330" s="86">
        <v>4</v>
      </c>
      <c r="I2330" s="44" t="s">
        <v>10</v>
      </c>
    </row>
    <row r="2331" spans="2:9" x14ac:dyDescent="0.2">
      <c r="B2331" s="42">
        <v>13</v>
      </c>
      <c r="C2331" s="42" t="s">
        <v>390</v>
      </c>
      <c r="F2331" s="86">
        <v>4</v>
      </c>
      <c r="I2331" s="44" t="s">
        <v>10</v>
      </c>
    </row>
    <row r="2332" spans="2:9" x14ac:dyDescent="0.2">
      <c r="B2332" s="42">
        <v>13</v>
      </c>
      <c r="C2332" s="42" t="s">
        <v>390</v>
      </c>
      <c r="F2332" s="86">
        <v>4</v>
      </c>
      <c r="I2332" s="44" t="s">
        <v>10</v>
      </c>
    </row>
    <row r="2333" spans="2:9" x14ac:dyDescent="0.2">
      <c r="B2333" s="42">
        <v>13</v>
      </c>
      <c r="C2333" s="42" t="s">
        <v>390</v>
      </c>
      <c r="F2333" s="86">
        <v>4</v>
      </c>
      <c r="I2333" s="44" t="s">
        <v>10</v>
      </c>
    </row>
    <row r="2334" spans="2:9" x14ac:dyDescent="0.2">
      <c r="B2334" s="42">
        <v>13</v>
      </c>
      <c r="C2334" s="42" t="s">
        <v>390</v>
      </c>
      <c r="F2334" s="86">
        <v>4</v>
      </c>
      <c r="I2334" s="44" t="s">
        <v>10</v>
      </c>
    </row>
    <row r="2335" spans="2:9" x14ac:dyDescent="0.2">
      <c r="B2335" s="42">
        <v>13</v>
      </c>
      <c r="C2335" s="42" t="s">
        <v>390</v>
      </c>
      <c r="F2335" s="86">
        <v>4</v>
      </c>
      <c r="I2335" s="44" t="s">
        <v>10</v>
      </c>
    </row>
    <row r="2336" spans="2:9" x14ac:dyDescent="0.2">
      <c r="B2336" s="42">
        <v>13</v>
      </c>
      <c r="C2336" s="42" t="s">
        <v>390</v>
      </c>
      <c r="F2336" s="86">
        <v>4</v>
      </c>
      <c r="I2336" s="44" t="s">
        <v>10</v>
      </c>
    </row>
    <row r="2337" spans="2:9" x14ac:dyDescent="0.2">
      <c r="B2337" s="42">
        <v>13</v>
      </c>
      <c r="C2337" s="42" t="s">
        <v>390</v>
      </c>
      <c r="F2337" s="86">
        <v>4</v>
      </c>
      <c r="I2337" s="44" t="s">
        <v>10</v>
      </c>
    </row>
    <row r="2338" spans="2:9" x14ac:dyDescent="0.2">
      <c r="B2338" s="42">
        <v>13</v>
      </c>
      <c r="C2338" s="42" t="s">
        <v>390</v>
      </c>
      <c r="F2338" s="86">
        <v>4</v>
      </c>
      <c r="I2338" s="44" t="s">
        <v>10</v>
      </c>
    </row>
    <row r="2339" spans="2:9" x14ac:dyDescent="0.2">
      <c r="B2339" s="42">
        <v>13</v>
      </c>
      <c r="C2339" s="42" t="s">
        <v>390</v>
      </c>
      <c r="F2339" s="86">
        <v>4</v>
      </c>
      <c r="I2339" s="44" t="s">
        <v>10</v>
      </c>
    </row>
    <row r="2340" spans="2:9" x14ac:dyDescent="0.2">
      <c r="B2340" s="42">
        <v>13</v>
      </c>
      <c r="C2340" s="42" t="s">
        <v>390</v>
      </c>
      <c r="F2340" s="86">
        <v>4</v>
      </c>
      <c r="I2340" s="44" t="s">
        <v>10</v>
      </c>
    </row>
    <row r="2341" spans="2:9" x14ac:dyDescent="0.2">
      <c r="B2341" s="42">
        <v>13</v>
      </c>
      <c r="C2341" s="42" t="s">
        <v>390</v>
      </c>
      <c r="F2341" s="24" t="e">
        <f>#REF!</f>
        <v>#REF!</v>
      </c>
      <c r="I2341" s="44" t="s">
        <v>10</v>
      </c>
    </row>
    <row r="2342" spans="2:9" x14ac:dyDescent="0.2">
      <c r="B2342" s="42">
        <v>13</v>
      </c>
      <c r="C2342" s="42" t="s">
        <v>390</v>
      </c>
      <c r="F2342" s="24" t="e">
        <f>#REF!</f>
        <v>#REF!</v>
      </c>
      <c r="I2342" s="44" t="s">
        <v>10</v>
      </c>
    </row>
    <row r="2343" spans="2:9" x14ac:dyDescent="0.2">
      <c r="B2343" s="42">
        <v>13</v>
      </c>
      <c r="C2343" s="42" t="s">
        <v>390</v>
      </c>
      <c r="F2343" s="24" t="e">
        <f>#REF!</f>
        <v>#REF!</v>
      </c>
      <c r="I2343" s="44" t="s">
        <v>10</v>
      </c>
    </row>
    <row r="2344" spans="2:9" x14ac:dyDescent="0.2">
      <c r="B2344" s="42">
        <v>13</v>
      </c>
      <c r="C2344" s="42" t="s">
        <v>390</v>
      </c>
      <c r="F2344" s="24" t="e">
        <f>#REF!</f>
        <v>#REF!</v>
      </c>
      <c r="I2344" s="44" t="s">
        <v>10</v>
      </c>
    </row>
  </sheetData>
  <autoFilter ref="A1:T2344" xr:uid="{00000000-0009-0000-0000-00001A000000}"/>
  <sortState ref="A939:T1705">
    <sortCondition ref="I2:I1705"/>
  </sortState>
  <pageMargins left="0.7" right="0.7" top="0.75" bottom="0.75" header="0.3" footer="0.3"/>
  <pageSetup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61F46-874B-4A0F-8282-F7A1A8878894}">
  <sheetPr codeName="Sheet19"/>
  <dimension ref="A1:D12"/>
  <sheetViews>
    <sheetView workbookViewId="0">
      <selection activeCell="F51" sqref="F51"/>
    </sheetView>
  </sheetViews>
  <sheetFormatPr defaultRowHeight="12.75" x14ac:dyDescent="0.2"/>
  <cols>
    <col min="1" max="1" width="20" style="18" bestFit="1" customWidth="1"/>
  </cols>
  <sheetData>
    <row r="1" spans="1:4" x14ac:dyDescent="0.2">
      <c r="A1" s="120" t="s">
        <v>437</v>
      </c>
      <c r="B1" s="121" t="s">
        <v>727</v>
      </c>
    </row>
    <row r="2" spans="1:4" x14ac:dyDescent="0.2">
      <c r="A2" s="122" t="s">
        <v>434</v>
      </c>
      <c r="B2" s="121">
        <f>COUNTIF(References!I:I,A2)</f>
        <v>26</v>
      </c>
    </row>
    <row r="3" spans="1:4" x14ac:dyDescent="0.2">
      <c r="A3" s="122" t="s">
        <v>11</v>
      </c>
      <c r="B3" s="121">
        <f>COUNTIF(References!I:I,A3)</f>
        <v>381</v>
      </c>
    </row>
    <row r="4" spans="1:4" x14ac:dyDescent="0.2">
      <c r="A4" s="122" t="s">
        <v>439</v>
      </c>
      <c r="B4" s="121">
        <f>COUNTIF(References!I:I,A4)</f>
        <v>32</v>
      </c>
    </row>
    <row r="5" spans="1:4" x14ac:dyDescent="0.2">
      <c r="A5" s="122" t="s">
        <v>683</v>
      </c>
      <c r="B5" s="121">
        <f>COUNTIF(References!I:I,A5)</f>
        <v>37</v>
      </c>
    </row>
    <row r="6" spans="1:4" x14ac:dyDescent="0.2">
      <c r="A6" s="122" t="s">
        <v>588</v>
      </c>
      <c r="B6" s="121">
        <f>COUNTIF(References!I:I,A6)</f>
        <v>18</v>
      </c>
    </row>
    <row r="7" spans="1:4" x14ac:dyDescent="0.2">
      <c r="A7" s="122" t="s">
        <v>544</v>
      </c>
      <c r="B7" s="121">
        <f>COUNTIF(References!I:I,A7)</f>
        <v>65</v>
      </c>
    </row>
    <row r="8" spans="1:4" x14ac:dyDescent="0.2">
      <c r="A8" s="122" t="s">
        <v>699</v>
      </c>
      <c r="B8" s="121">
        <f>COUNTIF(References!I:I,A8)</f>
        <v>6</v>
      </c>
      <c r="C8">
        <f>SUM(B2:B8)</f>
        <v>565</v>
      </c>
      <c r="D8" t="s">
        <v>729</v>
      </c>
    </row>
    <row r="9" spans="1:4" x14ac:dyDescent="0.2">
      <c r="A9" s="122" t="s">
        <v>10</v>
      </c>
      <c r="B9" s="121">
        <f>COUNTIF(References!I:I,A9)</f>
        <v>1679</v>
      </c>
      <c r="C9" s="41">
        <f>B9/(B9+C8)</f>
        <v>0.74821746880570406</v>
      </c>
      <c r="D9" t="s">
        <v>728</v>
      </c>
    </row>
    <row r="10" spans="1:4" x14ac:dyDescent="0.2">
      <c r="A10" s="122" t="s">
        <v>689</v>
      </c>
      <c r="B10" s="121">
        <f>COUNTIF(References!I:I,A10)</f>
        <v>6</v>
      </c>
      <c r="D10" s="42" t="s">
        <v>731</v>
      </c>
    </row>
    <row r="11" spans="1:4" x14ac:dyDescent="0.2">
      <c r="A11" s="122" t="s">
        <v>688</v>
      </c>
      <c r="B11" s="121">
        <f>COUNTIF(References!I:I,A11)</f>
        <v>4</v>
      </c>
      <c r="D11" t="s">
        <v>731</v>
      </c>
    </row>
    <row r="12" spans="1:4" x14ac:dyDescent="0.2">
      <c r="A12" s="119" t="s">
        <v>730</v>
      </c>
      <c r="B12">
        <f>SUM(B2:B11)</f>
        <v>2254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7"/>
  <dimension ref="A1:O310"/>
  <sheetViews>
    <sheetView workbookViewId="0">
      <selection activeCell="F51" sqref="F51"/>
    </sheetView>
  </sheetViews>
  <sheetFormatPr defaultColWidth="37.140625" defaultRowHeight="12.75" x14ac:dyDescent="0.2"/>
  <cols>
    <col min="1" max="1" width="8" bestFit="1" customWidth="1"/>
    <col min="2" max="2" width="3" bestFit="1" customWidth="1"/>
    <col min="3" max="3" width="11" customWidth="1"/>
    <col min="4" max="4" width="3" bestFit="1" customWidth="1"/>
    <col min="5" max="5" width="11.7109375" customWidth="1"/>
    <col min="6" max="6" width="34" style="50" customWidth="1"/>
    <col min="7" max="7" width="9.140625" customWidth="1"/>
    <col min="8" max="8" width="11.5703125" customWidth="1"/>
    <col min="9" max="9" width="11.85546875" customWidth="1"/>
    <col min="10" max="10" width="30.5703125" customWidth="1"/>
    <col min="11" max="11" width="24.140625" style="42" customWidth="1"/>
    <col min="12" max="12" width="21" style="47" customWidth="1"/>
    <col min="13" max="13" width="9.140625" style="47" customWidth="1"/>
    <col min="14" max="14" width="11.5703125" bestFit="1" customWidth="1"/>
    <col min="15" max="15" width="14.5703125" bestFit="1" customWidth="1"/>
  </cols>
  <sheetData>
    <row r="1" spans="1:14" x14ac:dyDescent="0.2">
      <c r="A1" s="42" t="s">
        <v>366</v>
      </c>
      <c r="B1" s="42" t="s">
        <v>367</v>
      </c>
      <c r="C1" s="42" t="s">
        <v>363</v>
      </c>
      <c r="D1" s="42" t="s">
        <v>370</v>
      </c>
      <c r="E1" s="42" t="s">
        <v>364</v>
      </c>
      <c r="F1" s="50" t="s">
        <v>365</v>
      </c>
      <c r="G1" s="24" t="s">
        <v>555</v>
      </c>
      <c r="H1" s="42" t="s">
        <v>441</v>
      </c>
      <c r="I1" s="42" t="s">
        <v>437</v>
      </c>
      <c r="J1" s="19" t="s">
        <v>563</v>
      </c>
      <c r="K1" s="19" t="s">
        <v>564</v>
      </c>
      <c r="L1" s="47" t="s">
        <v>592</v>
      </c>
      <c r="M1" s="47" t="s">
        <v>614</v>
      </c>
      <c r="N1" s="19" t="s">
        <v>595</v>
      </c>
    </row>
    <row r="2" spans="1:14" s="42" customFormat="1" x14ac:dyDescent="0.2">
      <c r="A2" s="42">
        <v>0</v>
      </c>
      <c r="B2" s="42">
        <v>0</v>
      </c>
      <c r="C2" s="42" t="s">
        <v>589</v>
      </c>
      <c r="E2" s="42" t="s">
        <v>590</v>
      </c>
      <c r="F2" s="50"/>
      <c r="G2" s="24"/>
      <c r="J2" s="19"/>
      <c r="K2" s="24" t="str">
        <f>IF(E2=0,"",E2)</f>
        <v>SC-21001</v>
      </c>
      <c r="L2" s="59" t="s">
        <v>620</v>
      </c>
      <c r="M2" s="59"/>
    </row>
    <row r="3" spans="1:14" s="42" customFormat="1" x14ac:dyDescent="0.2">
      <c r="A3" s="42">
        <v>0.1</v>
      </c>
      <c r="B3" s="42">
        <v>0</v>
      </c>
      <c r="C3" s="42" t="s">
        <v>591</v>
      </c>
      <c r="E3" s="49">
        <v>1</v>
      </c>
      <c r="F3" s="50"/>
      <c r="G3" s="24"/>
      <c r="J3" s="19"/>
      <c r="K3" s="24">
        <f>IF(E3=0,"",E3)</f>
        <v>1</v>
      </c>
      <c r="L3" s="59" t="s">
        <v>630</v>
      </c>
      <c r="M3" s="75"/>
    </row>
    <row r="4" spans="1:14" x14ac:dyDescent="0.2">
      <c r="A4" s="42">
        <v>8</v>
      </c>
      <c r="B4" s="42">
        <v>1</v>
      </c>
      <c r="C4" s="42" t="s">
        <v>12</v>
      </c>
      <c r="D4" s="42"/>
      <c r="E4" s="42">
        <f>VLOOKUP(A4,References!$A$1:$E$3413,5,FALSE)</f>
        <v>0</v>
      </c>
      <c r="F4" s="74" t="s">
        <v>7</v>
      </c>
      <c r="G4" s="19" t="s">
        <v>538</v>
      </c>
      <c r="H4" s="42"/>
      <c r="I4" s="43" t="str">
        <f>VLOOKUP(A4,References!A:I,9,FALSE)</f>
        <v>Yes</v>
      </c>
      <c r="J4" s="43" t="s">
        <v>556</v>
      </c>
      <c r="K4" s="61" t="str">
        <f t="shared" ref="K4:K16" si="0">IF(E4="x","TRUE",IF(E4="Yes",TRUE,"FALSE"))</f>
        <v>FALSE</v>
      </c>
      <c r="L4" s="78" t="b">
        <v>1</v>
      </c>
      <c r="M4" s="78">
        <v>1.1000000000000001</v>
      </c>
      <c r="N4" s="68">
        <v>1.2</v>
      </c>
    </row>
    <row r="5" spans="1:14" x14ac:dyDescent="0.2">
      <c r="A5" s="42">
        <v>9</v>
      </c>
      <c r="B5" s="42">
        <v>1</v>
      </c>
      <c r="C5" s="42" t="s">
        <v>12</v>
      </c>
      <c r="D5" s="42"/>
      <c r="E5" s="42" t="e">
        <f>VLOOKUP(A5,References!$A$1:$E$3413,5,FALSE)</f>
        <v>#REF!</v>
      </c>
      <c r="F5" s="74" t="s">
        <v>8</v>
      </c>
      <c r="G5" s="19" t="s">
        <v>538</v>
      </c>
      <c r="H5" s="42"/>
      <c r="I5" s="43" t="str">
        <f>VLOOKUP(A5,References!A:I,9,FALSE)</f>
        <v>Yes</v>
      </c>
      <c r="J5" s="43" t="s">
        <v>556</v>
      </c>
      <c r="K5" s="61" t="e">
        <f t="shared" si="0"/>
        <v>#REF!</v>
      </c>
      <c r="L5" s="78" t="b">
        <v>1</v>
      </c>
      <c r="M5" s="78">
        <v>1.1000000000000001</v>
      </c>
      <c r="N5" s="68">
        <v>1.2</v>
      </c>
    </row>
    <row r="6" spans="1:14" x14ac:dyDescent="0.2">
      <c r="A6" s="42">
        <v>10</v>
      </c>
      <c r="B6" s="42">
        <v>1</v>
      </c>
      <c r="C6" s="42" t="s">
        <v>12</v>
      </c>
      <c r="D6" s="42"/>
      <c r="E6" s="42">
        <f>VLOOKUP(A6,References!$A$1:$E$3413,5,FALSE)</f>
        <v>0</v>
      </c>
      <c r="F6" s="74" t="s">
        <v>9</v>
      </c>
      <c r="G6" s="19" t="s">
        <v>538</v>
      </c>
      <c r="H6" s="42"/>
      <c r="I6" s="43" t="str">
        <f>VLOOKUP(A6,References!A:I,9,FALSE)</f>
        <v>Yes</v>
      </c>
      <c r="J6" s="43" t="s">
        <v>556</v>
      </c>
      <c r="K6" s="61" t="str">
        <f t="shared" si="0"/>
        <v>FALSE</v>
      </c>
      <c r="L6" s="78" t="b">
        <v>1</v>
      </c>
      <c r="M6" s="78">
        <v>1.1000000000000001</v>
      </c>
      <c r="N6" s="68">
        <v>1.2</v>
      </c>
    </row>
    <row r="7" spans="1:14" s="42" customFormat="1" x14ac:dyDescent="0.2">
      <c r="A7" s="42">
        <v>10.1</v>
      </c>
      <c r="B7" s="42">
        <v>1</v>
      </c>
      <c r="C7" s="42" t="s">
        <v>12</v>
      </c>
      <c r="E7" s="42" t="e">
        <f>VLOOKUP(A7,References!$A$1:$E$3413,5,FALSE)</f>
        <v>#N/A</v>
      </c>
      <c r="F7" s="74" t="s">
        <v>593</v>
      </c>
      <c r="G7" s="19" t="s">
        <v>538</v>
      </c>
      <c r="I7" s="43" t="e">
        <f>VLOOKUP(A7,References!A:I,9,FALSE)</f>
        <v>#N/A</v>
      </c>
      <c r="J7" s="43" t="s">
        <v>556</v>
      </c>
      <c r="K7" s="61" t="e">
        <f t="shared" si="0"/>
        <v>#N/A</v>
      </c>
      <c r="L7" s="78" t="b">
        <v>1</v>
      </c>
      <c r="M7" s="78">
        <v>1.1000000000000001</v>
      </c>
      <c r="N7" s="68">
        <v>1.2</v>
      </c>
    </row>
    <row r="8" spans="1:14" x14ac:dyDescent="0.2">
      <c r="A8" s="42">
        <v>11</v>
      </c>
      <c r="B8" s="42">
        <v>1</v>
      </c>
      <c r="C8" s="42" t="s">
        <v>12</v>
      </c>
      <c r="D8" s="42"/>
      <c r="E8" s="42">
        <f>VLOOKUP(A8,References!$A$1:$E$3413,5,FALSE)</f>
        <v>0</v>
      </c>
      <c r="F8" s="74" t="s">
        <v>391</v>
      </c>
      <c r="G8" s="19" t="s">
        <v>538</v>
      </c>
      <c r="H8" s="42"/>
      <c r="I8" s="43" t="str">
        <f>VLOOKUP(A8,References!A:I,9,FALSE)</f>
        <v>Yes</v>
      </c>
      <c r="J8" s="43" t="s">
        <v>556</v>
      </c>
      <c r="K8" s="61" t="str">
        <f t="shared" si="0"/>
        <v>FALSE</v>
      </c>
      <c r="L8" s="78" t="b">
        <v>1</v>
      </c>
      <c r="M8" s="78">
        <v>1.1000000000000001</v>
      </c>
      <c r="N8" s="68">
        <v>1.2</v>
      </c>
    </row>
    <row r="9" spans="1:14" x14ac:dyDescent="0.2">
      <c r="A9" s="42">
        <v>152</v>
      </c>
      <c r="B9" s="42">
        <v>3</v>
      </c>
      <c r="C9" s="42" t="s">
        <v>29</v>
      </c>
      <c r="D9" s="42"/>
      <c r="E9" s="42" t="e">
        <f>VLOOKUP(A9,References!$A$1:$E$3413,5,FALSE)</f>
        <v>#REF!</v>
      </c>
      <c r="F9" s="13" t="s">
        <v>191</v>
      </c>
      <c r="G9" s="19" t="s">
        <v>538</v>
      </c>
      <c r="H9" s="42"/>
      <c r="I9" s="43" t="str">
        <f>VLOOKUP(A9,References!A:I,9,FALSE)</f>
        <v>Custom-Yes</v>
      </c>
      <c r="J9" s="44" t="s">
        <v>556</v>
      </c>
      <c r="K9" s="61" t="e">
        <f t="shared" si="0"/>
        <v>#REF!</v>
      </c>
      <c r="L9" s="78" t="b">
        <v>1</v>
      </c>
      <c r="M9" s="78">
        <v>1.1000000000000001</v>
      </c>
      <c r="N9" s="68">
        <v>1.2</v>
      </c>
    </row>
    <row r="10" spans="1:14" x14ac:dyDescent="0.2">
      <c r="A10" s="42">
        <v>154</v>
      </c>
      <c r="B10" s="42">
        <v>3</v>
      </c>
      <c r="C10" s="42" t="s">
        <v>29</v>
      </c>
      <c r="D10" s="42"/>
      <c r="E10" s="42" t="e">
        <f>VLOOKUP(A10,References!$A$1:$E$3413,5,FALSE)</f>
        <v>#REF!</v>
      </c>
      <c r="F10" s="13" t="s">
        <v>30</v>
      </c>
      <c r="G10" s="19" t="s">
        <v>538</v>
      </c>
      <c r="H10" s="42"/>
      <c r="I10" s="43" t="str">
        <f>VLOOKUP(A10,References!A:I,9,FALSE)</f>
        <v>Yes</v>
      </c>
      <c r="J10" s="44" t="s">
        <v>556</v>
      </c>
      <c r="K10" s="61" t="e">
        <f t="shared" si="0"/>
        <v>#REF!</v>
      </c>
      <c r="L10" s="78" t="b">
        <v>1</v>
      </c>
      <c r="M10" s="78">
        <v>1.1000000000000001</v>
      </c>
      <c r="N10" s="19">
        <v>1.22</v>
      </c>
    </row>
    <row r="11" spans="1:14" x14ac:dyDescent="0.2">
      <c r="A11" s="42">
        <v>156</v>
      </c>
      <c r="B11" s="42">
        <v>3</v>
      </c>
      <c r="C11" s="42" t="s">
        <v>29</v>
      </c>
      <c r="D11" s="42"/>
      <c r="E11" s="42" t="e">
        <f>VLOOKUP(A11,References!$A$1:$E$3413,5,FALSE)</f>
        <v>#REF!</v>
      </c>
      <c r="F11" s="12" t="s">
        <v>232</v>
      </c>
      <c r="G11" s="19" t="s">
        <v>538</v>
      </c>
      <c r="H11" s="42"/>
      <c r="I11" s="43" t="str">
        <f>VLOOKUP(A11,References!A:I,9,FALSE)</f>
        <v>No</v>
      </c>
      <c r="J11" s="44" t="s">
        <v>556</v>
      </c>
      <c r="K11" s="61" t="e">
        <f t="shared" si="0"/>
        <v>#REF!</v>
      </c>
      <c r="L11" s="78" t="b">
        <v>0</v>
      </c>
      <c r="M11" s="78">
        <v>1.1000000000000001</v>
      </c>
      <c r="N11" s="68">
        <v>1.2</v>
      </c>
    </row>
    <row r="12" spans="1:14" x14ac:dyDescent="0.2">
      <c r="A12" s="42">
        <v>242</v>
      </c>
      <c r="B12" s="42">
        <v>4</v>
      </c>
      <c r="C12" s="42" t="s">
        <v>372</v>
      </c>
      <c r="D12" s="42"/>
      <c r="E12" s="42" t="e">
        <f>VLOOKUP(A12,References!$A$1:$E$3413,5,FALSE)</f>
        <v>#REF!</v>
      </c>
      <c r="F12" s="71" t="s">
        <v>200</v>
      </c>
      <c r="G12" s="45" t="s">
        <v>538</v>
      </c>
      <c r="H12" s="42" t="s">
        <v>368</v>
      </c>
      <c r="I12" s="43" t="str">
        <f>VLOOKUP(A12,References!A:I,9,FALSE)</f>
        <v>Yes</v>
      </c>
      <c r="J12" s="43" t="s">
        <v>556</v>
      </c>
      <c r="K12" s="61" t="e">
        <f t="shared" si="0"/>
        <v>#REF!</v>
      </c>
      <c r="L12" s="78" t="b">
        <v>1</v>
      </c>
      <c r="M12" s="78">
        <v>1.1000000000000001</v>
      </c>
      <c r="N12" s="19">
        <v>1.22</v>
      </c>
    </row>
    <row r="13" spans="1:14" x14ac:dyDescent="0.2">
      <c r="A13" s="42">
        <v>244</v>
      </c>
      <c r="B13" s="42">
        <v>4</v>
      </c>
      <c r="C13" s="42" t="s">
        <v>372</v>
      </c>
      <c r="D13" s="42"/>
      <c r="E13" s="42" t="e">
        <f>VLOOKUP(A13,References!$A$1:$E$3413,5,FALSE)</f>
        <v>#REF!</v>
      </c>
      <c r="F13" s="71" t="s">
        <v>199</v>
      </c>
      <c r="G13" s="45" t="s">
        <v>538</v>
      </c>
      <c r="H13" s="42"/>
      <c r="I13" s="43" t="str">
        <f>VLOOKUP(A13,References!A:I,9,FALSE)</f>
        <v>Yes</v>
      </c>
      <c r="J13" s="43" t="s">
        <v>556</v>
      </c>
      <c r="K13" s="61" t="e">
        <f t="shared" si="0"/>
        <v>#REF!</v>
      </c>
      <c r="L13" s="78" t="b">
        <v>1</v>
      </c>
      <c r="M13" s="78">
        <v>1.1000000000000001</v>
      </c>
      <c r="N13" s="19">
        <v>1.22</v>
      </c>
    </row>
    <row r="14" spans="1:14" x14ac:dyDescent="0.2">
      <c r="A14" s="42">
        <v>245</v>
      </c>
      <c r="B14" s="42">
        <v>4</v>
      </c>
      <c r="C14" s="42" t="s">
        <v>372</v>
      </c>
      <c r="D14" s="42"/>
      <c r="E14" s="42" t="e">
        <f>VLOOKUP(A14,References!$A$1:$E$3413,5,FALSE)</f>
        <v>#REF!</v>
      </c>
      <c r="F14" s="71" t="s">
        <v>202</v>
      </c>
      <c r="G14" s="45" t="s">
        <v>538</v>
      </c>
      <c r="H14" s="42"/>
      <c r="I14" s="43" t="str">
        <f>VLOOKUP(A14,References!A:I,9,FALSE)</f>
        <v>Yes</v>
      </c>
      <c r="J14" s="43" t="s">
        <v>556</v>
      </c>
      <c r="K14" s="61" t="e">
        <f t="shared" si="0"/>
        <v>#REF!</v>
      </c>
      <c r="L14" s="78" t="b">
        <v>1</v>
      </c>
      <c r="M14" s="78">
        <v>1.1000000000000001</v>
      </c>
      <c r="N14" s="19">
        <v>1.22</v>
      </c>
    </row>
    <row r="15" spans="1:14" x14ac:dyDescent="0.2">
      <c r="A15" s="42">
        <v>247</v>
      </c>
      <c r="B15" s="42">
        <v>4</v>
      </c>
      <c r="C15" s="42" t="s">
        <v>372</v>
      </c>
      <c r="D15" s="42"/>
      <c r="E15" s="42" t="e">
        <f>VLOOKUP(A15,References!$A$1:$E$3413,5,FALSE)</f>
        <v>#REF!</v>
      </c>
      <c r="F15" s="74" t="s">
        <v>49</v>
      </c>
      <c r="G15" s="46" t="s">
        <v>538</v>
      </c>
      <c r="H15" s="42"/>
      <c r="I15" s="43" t="str">
        <f>VLOOKUP(A15,References!A:I,9,FALSE)</f>
        <v>Locked</v>
      </c>
      <c r="J15" s="43" t="s">
        <v>556</v>
      </c>
      <c r="K15" s="61" t="e">
        <f t="shared" si="0"/>
        <v>#REF!</v>
      </c>
      <c r="L15" s="78" t="b">
        <v>1</v>
      </c>
      <c r="M15" s="78">
        <v>1.1000000000000001</v>
      </c>
      <c r="N15" s="19">
        <v>1.22</v>
      </c>
    </row>
    <row r="16" spans="1:14" x14ac:dyDescent="0.2">
      <c r="A16" s="42">
        <v>248</v>
      </c>
      <c r="B16" s="42">
        <v>4</v>
      </c>
      <c r="C16" s="42" t="s">
        <v>372</v>
      </c>
      <c r="D16" s="42"/>
      <c r="E16" s="42" t="e">
        <f>VLOOKUP(A16,References!$A$1:$E$3413,5,FALSE)</f>
        <v>#REF!</v>
      </c>
      <c r="F16" s="71" t="s">
        <v>198</v>
      </c>
      <c r="G16" s="45" t="s">
        <v>538</v>
      </c>
      <c r="H16" s="42"/>
      <c r="I16" s="43" t="str">
        <f>VLOOKUP(A16,References!A:I,9,FALSE)</f>
        <v>Locked</v>
      </c>
      <c r="J16" s="43" t="s">
        <v>556</v>
      </c>
      <c r="K16" s="61" t="e">
        <f t="shared" si="0"/>
        <v>#REF!</v>
      </c>
      <c r="L16" s="78" t="b">
        <v>1</v>
      </c>
      <c r="M16" s="78">
        <v>1.1000000000000001</v>
      </c>
      <c r="N16" s="19">
        <v>1.22</v>
      </c>
    </row>
    <row r="17" spans="1:14" x14ac:dyDescent="0.2">
      <c r="A17" s="42">
        <v>246</v>
      </c>
      <c r="B17" s="42">
        <v>4</v>
      </c>
      <c r="C17" s="42" t="s">
        <v>372</v>
      </c>
      <c r="D17" s="42"/>
      <c r="E17" s="42" t="e">
        <f>VLOOKUP(A17,References!$A$1:$E$3413,5,FALSE)</f>
        <v>#REF!</v>
      </c>
      <c r="F17" s="71" t="s">
        <v>203</v>
      </c>
      <c r="G17" s="45" t="s">
        <v>435</v>
      </c>
      <c r="H17" s="42"/>
      <c r="I17" s="43" t="str">
        <f>VLOOKUP(A17,References!A:I,9,FALSE)</f>
        <v>Yes</v>
      </c>
      <c r="J17" s="43" t="s">
        <v>556</v>
      </c>
      <c r="K17" s="24" t="e">
        <f>IF(E17=0,"","Yes")</f>
        <v>#REF!</v>
      </c>
      <c r="L17" s="81" t="s">
        <v>11</v>
      </c>
      <c r="M17" s="78" t="s">
        <v>616</v>
      </c>
      <c r="N17" s="19">
        <v>1.19</v>
      </c>
    </row>
    <row r="18" spans="1:14" x14ac:dyDescent="0.2">
      <c r="A18" s="42">
        <v>249</v>
      </c>
      <c r="B18" s="42">
        <v>4</v>
      </c>
      <c r="C18" s="42" t="s">
        <v>372</v>
      </c>
      <c r="D18" s="42"/>
      <c r="E18" s="42" t="e">
        <f>VLOOKUP(A18,References!$A$1:$E$3413,5,FALSE)</f>
        <v>#REF!</v>
      </c>
      <c r="F18" s="71" t="s">
        <v>201</v>
      </c>
      <c r="G18" s="45" t="s">
        <v>435</v>
      </c>
      <c r="H18" s="42" t="s">
        <v>438</v>
      </c>
      <c r="I18" s="43" t="str">
        <f>VLOOKUP(A18,References!A:I,9,FALSE)</f>
        <v>Locked</v>
      </c>
      <c r="J18" s="43" t="s">
        <v>556</v>
      </c>
      <c r="K18" s="24" t="e">
        <f>IF(E18=0,"","Yes")</f>
        <v>#REF!</v>
      </c>
      <c r="L18" s="81" t="s">
        <v>11</v>
      </c>
      <c r="M18" s="78" t="s">
        <v>616</v>
      </c>
      <c r="N18" s="42">
        <v>1.4</v>
      </c>
    </row>
    <row r="19" spans="1:14" x14ac:dyDescent="0.2">
      <c r="A19" s="42">
        <v>250</v>
      </c>
      <c r="B19" s="42">
        <v>4</v>
      </c>
      <c r="C19" s="42" t="s">
        <v>372</v>
      </c>
      <c r="D19" s="42"/>
      <c r="E19" s="42" t="e">
        <f>VLOOKUP(A19,References!$A$1:$E$3413,5,FALSE)</f>
        <v>#REF!</v>
      </c>
      <c r="F19" s="71" t="s">
        <v>579</v>
      </c>
      <c r="G19" s="45" t="s">
        <v>435</v>
      </c>
      <c r="H19" s="42" t="s">
        <v>438</v>
      </c>
      <c r="I19" s="43" t="str">
        <f>VLOOKUP(A19,References!A:I,9,FALSE)</f>
        <v>Unmappable</v>
      </c>
      <c r="J19" s="43" t="s">
        <v>556</v>
      </c>
      <c r="K19" s="24" t="e">
        <f t="shared" ref="K19:K24" si="1">IF(E19=0,"",E19)</f>
        <v>#REF!</v>
      </c>
      <c r="L19" s="81" t="s">
        <v>47</v>
      </c>
      <c r="M19" s="78" t="s">
        <v>616</v>
      </c>
      <c r="N19" s="42">
        <v>1.4</v>
      </c>
    </row>
    <row r="20" spans="1:14" x14ac:dyDescent="0.2">
      <c r="A20" s="42">
        <v>14</v>
      </c>
      <c r="B20" s="42">
        <v>1</v>
      </c>
      <c r="C20" s="42" t="s">
        <v>12</v>
      </c>
      <c r="D20" s="42"/>
      <c r="E20" s="42">
        <f>VLOOKUP(A20,References!$A$1:$E$3413,5,FALSE)</f>
        <v>0</v>
      </c>
      <c r="F20" s="74" t="s">
        <v>392</v>
      </c>
      <c r="G20" s="19" t="s">
        <v>542</v>
      </c>
      <c r="H20" s="42"/>
      <c r="I20" s="43" t="str">
        <f>VLOOKUP(A20,References!A:I,9,FALSE)</f>
        <v>No</v>
      </c>
      <c r="J20" s="43" t="s">
        <v>556</v>
      </c>
      <c r="K20" s="24" t="str">
        <f t="shared" si="1"/>
        <v/>
      </c>
      <c r="L20" s="78">
        <v>10</v>
      </c>
      <c r="M20" s="77" t="s">
        <v>617</v>
      </c>
      <c r="N20" s="42">
        <v>1.3</v>
      </c>
    </row>
    <row r="21" spans="1:14" x14ac:dyDescent="0.2">
      <c r="A21" s="42">
        <v>15</v>
      </c>
      <c r="B21" s="42">
        <v>1</v>
      </c>
      <c r="C21" s="42" t="s">
        <v>12</v>
      </c>
      <c r="D21" s="42"/>
      <c r="E21" s="42" t="e">
        <f>VLOOKUP(A21,References!$A$1:$E$3413,5,FALSE)</f>
        <v>#REF!</v>
      </c>
      <c r="F21" s="74" t="s">
        <v>20</v>
      </c>
      <c r="G21" s="19" t="s">
        <v>542</v>
      </c>
      <c r="H21" s="42"/>
      <c r="I21" s="43" t="str">
        <f>VLOOKUP(A21,References!A:I,9,FALSE)</f>
        <v>Yes</v>
      </c>
      <c r="J21" s="43" t="s">
        <v>556</v>
      </c>
      <c r="K21" s="24" t="e">
        <f t="shared" si="1"/>
        <v>#REF!</v>
      </c>
      <c r="L21" s="78">
        <v>2</v>
      </c>
      <c r="M21" s="77" t="s">
        <v>617</v>
      </c>
      <c r="N21" s="42">
        <v>1.3</v>
      </c>
    </row>
    <row r="22" spans="1:14" x14ac:dyDescent="0.2">
      <c r="A22" s="42">
        <v>16</v>
      </c>
      <c r="B22" s="42">
        <v>1</v>
      </c>
      <c r="C22" s="42" t="s">
        <v>12</v>
      </c>
      <c r="D22" s="42"/>
      <c r="E22" s="42" t="e">
        <f>VLOOKUP(A22,References!$A$1:$E$3413,5,FALSE)</f>
        <v>#REF!</v>
      </c>
      <c r="F22" s="51" t="s">
        <v>188</v>
      </c>
      <c r="G22" s="19" t="s">
        <v>542</v>
      </c>
      <c r="H22" s="19" t="s">
        <v>541</v>
      </c>
      <c r="I22" s="43" t="str">
        <f>VLOOKUP(A22,References!A:I,9,FALSE)</f>
        <v>Yes</v>
      </c>
      <c r="J22" s="43" t="s">
        <v>556</v>
      </c>
      <c r="K22" s="24" t="e">
        <f t="shared" si="1"/>
        <v>#REF!</v>
      </c>
      <c r="L22" s="78">
        <v>1</v>
      </c>
      <c r="M22" s="77" t="s">
        <v>617</v>
      </c>
      <c r="N22" s="42">
        <v>1.3</v>
      </c>
    </row>
    <row r="23" spans="1:14" s="42" customFormat="1" x14ac:dyDescent="0.2">
      <c r="A23" s="42">
        <v>17</v>
      </c>
      <c r="B23" s="42">
        <v>1</v>
      </c>
      <c r="C23" s="42" t="s">
        <v>12</v>
      </c>
      <c r="E23" s="42" t="e">
        <f>VLOOKUP(A23,References!$A$1:$E$3413,5,FALSE)</f>
        <v>#REF!</v>
      </c>
      <c r="F23" s="74" t="s">
        <v>21</v>
      </c>
      <c r="G23" s="19" t="s">
        <v>542</v>
      </c>
      <c r="H23" s="19" t="s">
        <v>543</v>
      </c>
      <c r="I23" s="43" t="str">
        <f>VLOOKUP(A23,References!A:I,9,FALSE)</f>
        <v>Yes</v>
      </c>
      <c r="J23" s="43" t="s">
        <v>556</v>
      </c>
      <c r="K23" s="24" t="e">
        <f t="shared" si="1"/>
        <v>#REF!</v>
      </c>
      <c r="L23" s="78">
        <v>13</v>
      </c>
      <c r="M23" s="77" t="s">
        <v>617</v>
      </c>
      <c r="N23" s="42">
        <v>1.3</v>
      </c>
    </row>
    <row r="24" spans="1:14" x14ac:dyDescent="0.2">
      <c r="A24" s="42">
        <v>479</v>
      </c>
      <c r="B24" s="42">
        <v>5</v>
      </c>
      <c r="C24" s="42" t="s">
        <v>372</v>
      </c>
      <c r="D24" s="42"/>
      <c r="E24" s="42" t="e">
        <f>VLOOKUP(A24,References!$A$1:$E$3413,5,FALSE)</f>
        <v>#N/A</v>
      </c>
      <c r="F24" s="74" t="s">
        <v>594</v>
      </c>
      <c r="G24" s="46" t="s">
        <v>542</v>
      </c>
      <c r="H24" s="42"/>
      <c r="I24" s="43" t="e">
        <f>VLOOKUP(A24,References!A:I,9,FALSE)</f>
        <v>#N/A</v>
      </c>
      <c r="J24" s="43" t="s">
        <v>556</v>
      </c>
      <c r="K24" s="24" t="e">
        <f t="shared" si="1"/>
        <v>#N/A</v>
      </c>
      <c r="L24" s="78">
        <v>3</v>
      </c>
      <c r="M24" s="77" t="s">
        <v>617</v>
      </c>
      <c r="N24" s="42">
        <v>1.4</v>
      </c>
    </row>
    <row r="25" spans="1:14" x14ac:dyDescent="0.2">
      <c r="A25" s="42">
        <v>157</v>
      </c>
      <c r="B25" s="42">
        <v>3</v>
      </c>
      <c r="C25" s="42" t="s">
        <v>29</v>
      </c>
      <c r="D25" s="42"/>
      <c r="E25" s="42" t="e">
        <f>VLOOKUP(A25,References!$A$1:$E$3413,5,FALSE)</f>
        <v>#REF!</v>
      </c>
      <c r="F25" s="13" t="s">
        <v>31</v>
      </c>
      <c r="G25" s="19" t="s">
        <v>538</v>
      </c>
      <c r="H25" s="42"/>
      <c r="I25" s="43" t="str">
        <f>VLOOKUP(A25,References!A:I,9,FALSE)</f>
        <v>Yes</v>
      </c>
      <c r="J25" s="44" t="s">
        <v>558</v>
      </c>
      <c r="K25" s="61" t="e">
        <f>IF(E25="x","TRUE",IF(E25="Yes",TRUE,"FALSE"))</f>
        <v>#REF!</v>
      </c>
      <c r="L25" s="78" t="b">
        <v>1</v>
      </c>
      <c r="M25" s="78">
        <v>1.1000000000000001</v>
      </c>
      <c r="N25" s="68">
        <v>1.2</v>
      </c>
    </row>
    <row r="26" spans="1:14" x14ac:dyDescent="0.2">
      <c r="A26" s="42">
        <v>158</v>
      </c>
      <c r="B26" s="42">
        <v>3</v>
      </c>
      <c r="C26" s="42" t="s">
        <v>29</v>
      </c>
      <c r="D26" s="42"/>
      <c r="E26" s="42" t="e">
        <f>VLOOKUP(A26,References!$A$1:$E$3413,5,FALSE)</f>
        <v>#REF!</v>
      </c>
      <c r="F26" s="13" t="s">
        <v>32</v>
      </c>
      <c r="G26" s="19" t="s">
        <v>538</v>
      </c>
      <c r="H26" s="42"/>
      <c r="I26" s="43" t="str">
        <f>VLOOKUP(A26,References!A:I,9,FALSE)</f>
        <v>Custom-Yes</v>
      </c>
      <c r="J26" s="44" t="s">
        <v>558</v>
      </c>
      <c r="K26" s="61" t="e">
        <f>IF(E26="x","TRUE",IF(E26="Yes",TRUE,"FALSE"))</f>
        <v>#REF!</v>
      </c>
      <c r="L26" s="78" t="b">
        <v>0</v>
      </c>
      <c r="M26" s="78">
        <v>1.1000000000000001</v>
      </c>
      <c r="N26" s="68">
        <v>1.2</v>
      </c>
    </row>
    <row r="27" spans="1:14" x14ac:dyDescent="0.2">
      <c r="A27" s="42">
        <v>173</v>
      </c>
      <c r="B27" s="42">
        <v>3</v>
      </c>
      <c r="C27" s="42" t="s">
        <v>371</v>
      </c>
      <c r="D27" s="42"/>
      <c r="E27" s="42">
        <f>VLOOKUP(A27,References!$A$1:$E$3413,5,FALSE)</f>
        <v>0</v>
      </c>
      <c r="F27" s="71" t="s">
        <v>539</v>
      </c>
      <c r="G27" s="19" t="s">
        <v>435</v>
      </c>
      <c r="H27" s="39" t="s">
        <v>541</v>
      </c>
      <c r="I27" s="43" t="str">
        <f>VLOOKUP(A27,References!A:I,9,FALSE)</f>
        <v>Yes</v>
      </c>
      <c r="J27" s="44" t="s">
        <v>558</v>
      </c>
      <c r="K27" s="69">
        <f>E27</f>
        <v>0</v>
      </c>
      <c r="L27" s="81" t="s">
        <v>440</v>
      </c>
      <c r="M27" s="78" t="s">
        <v>616</v>
      </c>
      <c r="N27" s="19" t="s">
        <v>613</v>
      </c>
    </row>
    <row r="28" spans="1:14" x14ac:dyDescent="0.2">
      <c r="A28" s="42">
        <v>36</v>
      </c>
      <c r="B28" s="42">
        <v>1</v>
      </c>
      <c r="C28" s="42" t="s">
        <v>258</v>
      </c>
      <c r="D28" s="42"/>
      <c r="E28" s="42" t="e">
        <f>VLOOKUP(A28,References!$A$1:$E$3413,5,FALSE)</f>
        <v>#REF!</v>
      </c>
      <c r="F28" s="74" t="s">
        <v>33</v>
      </c>
      <c r="G28" s="46" t="s">
        <v>435</v>
      </c>
      <c r="H28" s="42" t="s">
        <v>368</v>
      </c>
      <c r="I28" s="43" t="str">
        <f>VLOOKUP(A28,References!A:I,9,FALSE)</f>
        <v>Yes</v>
      </c>
      <c r="J28" s="43" t="s">
        <v>558</v>
      </c>
      <c r="K28" s="24" t="e">
        <f t="shared" ref="K28:K35" si="2">IF(E28=0,"",E28)</f>
        <v>#REF!</v>
      </c>
      <c r="L28" s="81" t="s">
        <v>622</v>
      </c>
      <c r="M28" s="78" t="s">
        <v>616</v>
      </c>
      <c r="N28" s="68">
        <v>1.2</v>
      </c>
    </row>
    <row r="29" spans="1:14" x14ac:dyDescent="0.2">
      <c r="A29" s="42">
        <v>162</v>
      </c>
      <c r="B29" s="42">
        <v>3</v>
      </c>
      <c r="C29" s="42" t="s">
        <v>29</v>
      </c>
      <c r="D29" s="42"/>
      <c r="E29" s="42" t="e">
        <f>VLOOKUP(A29,References!$A$1:$E$3413,5,FALSE)</f>
        <v>#REF!</v>
      </c>
      <c r="F29" s="13" t="s">
        <v>36</v>
      </c>
      <c r="G29" s="19" t="s">
        <v>435</v>
      </c>
      <c r="H29" s="42"/>
      <c r="I29" s="43" t="str">
        <f>VLOOKUP(A29,References!A:I,9,FALSE)</f>
        <v>No</v>
      </c>
      <c r="J29" s="44" t="s">
        <v>558</v>
      </c>
      <c r="K29" s="24" t="e">
        <f t="shared" si="2"/>
        <v>#REF!</v>
      </c>
      <c r="L29" s="81" t="s">
        <v>629</v>
      </c>
      <c r="M29" s="78" t="s">
        <v>616</v>
      </c>
      <c r="N29" s="68">
        <v>1.2</v>
      </c>
    </row>
    <row r="30" spans="1:14" x14ac:dyDescent="0.2">
      <c r="A30" s="42">
        <v>163</v>
      </c>
      <c r="B30" s="42">
        <v>3</v>
      </c>
      <c r="C30" s="42" t="s">
        <v>29</v>
      </c>
      <c r="D30" s="42"/>
      <c r="E30" s="42" t="e">
        <f>VLOOKUP(A30,References!$A$1:$E$3413,5,FALSE)</f>
        <v>#REF!</v>
      </c>
      <c r="F30" s="13" t="s">
        <v>35</v>
      </c>
      <c r="G30" s="19" t="s">
        <v>435</v>
      </c>
      <c r="H30" s="42"/>
      <c r="I30" s="43" t="str">
        <f>VLOOKUP(A30,References!A:I,9,FALSE)</f>
        <v>Yes</v>
      </c>
      <c r="J30" s="44" t="s">
        <v>558</v>
      </c>
      <c r="K30" s="24" t="e">
        <f t="shared" si="2"/>
        <v>#REF!</v>
      </c>
      <c r="L30" s="81" t="s">
        <v>628</v>
      </c>
      <c r="M30" s="78" t="s">
        <v>616</v>
      </c>
      <c r="N30" s="68">
        <v>1.2</v>
      </c>
    </row>
    <row r="31" spans="1:14" x14ac:dyDescent="0.2">
      <c r="A31" s="42">
        <v>164</v>
      </c>
      <c r="B31" s="42">
        <v>3</v>
      </c>
      <c r="C31" s="42" t="s">
        <v>29</v>
      </c>
      <c r="D31" s="42"/>
      <c r="E31" s="42" t="e">
        <f>VLOOKUP(A31,References!$A$1:$E$3413,5,FALSE)</f>
        <v>#REF!</v>
      </c>
      <c r="F31" s="13" t="s">
        <v>34</v>
      </c>
      <c r="G31" s="19" t="s">
        <v>435</v>
      </c>
      <c r="H31" s="42"/>
      <c r="I31" s="43" t="str">
        <f>VLOOKUP(A31,References!A:I,9,FALSE)</f>
        <v>Yes</v>
      </c>
      <c r="J31" s="44" t="s">
        <v>558</v>
      </c>
      <c r="K31" s="24" t="e">
        <f t="shared" si="2"/>
        <v>#REF!</v>
      </c>
      <c r="L31" s="81" t="s">
        <v>621</v>
      </c>
      <c r="M31" s="78" t="s">
        <v>616</v>
      </c>
      <c r="N31" s="68">
        <v>1.2</v>
      </c>
    </row>
    <row r="32" spans="1:14" x14ac:dyDescent="0.2">
      <c r="A32" s="42">
        <v>184</v>
      </c>
      <c r="B32" s="42">
        <v>3</v>
      </c>
      <c r="C32" s="42" t="s">
        <v>371</v>
      </c>
      <c r="D32" s="42">
        <v>1</v>
      </c>
      <c r="E32" s="42" t="e">
        <f>VLOOKUP(A32,References!$A$1:$E$3413,5,FALSE)</f>
        <v>#REF!</v>
      </c>
      <c r="F32" s="70" t="s">
        <v>545</v>
      </c>
      <c r="G32" s="19" t="s">
        <v>435</v>
      </c>
      <c r="H32" s="42"/>
      <c r="I32" s="43" t="str">
        <f>VLOOKUP(A32,References!A:I,9,FALSE)</f>
        <v>Yes</v>
      </c>
      <c r="J32" s="44" t="s">
        <v>558</v>
      </c>
      <c r="K32" s="24" t="e">
        <f t="shared" si="2"/>
        <v>#REF!</v>
      </c>
      <c r="L32" s="81" t="s">
        <v>627</v>
      </c>
      <c r="M32" s="78" t="s">
        <v>616</v>
      </c>
      <c r="N32" s="68">
        <v>1.2</v>
      </c>
    </row>
    <row r="33" spans="1:14" x14ac:dyDescent="0.2">
      <c r="A33" s="42">
        <v>185</v>
      </c>
      <c r="B33" s="42">
        <v>3</v>
      </c>
      <c r="C33" s="42" t="s">
        <v>371</v>
      </c>
      <c r="D33" s="42">
        <v>1</v>
      </c>
      <c r="E33" s="42" t="e">
        <f>VLOOKUP(A33,References!$A$1:$E$3413,5,FALSE)</f>
        <v>#REF!</v>
      </c>
      <c r="F33" s="70" t="s">
        <v>546</v>
      </c>
      <c r="G33" s="40" t="s">
        <v>435</v>
      </c>
      <c r="H33" s="42"/>
      <c r="I33" s="43" t="str">
        <f>VLOOKUP(A33,References!A:I,9,FALSE)</f>
        <v>No</v>
      </c>
      <c r="J33" s="44" t="s">
        <v>558</v>
      </c>
      <c r="K33" s="24" t="e">
        <f t="shared" si="2"/>
        <v>#REF!</v>
      </c>
      <c r="L33" s="81" t="s">
        <v>626</v>
      </c>
      <c r="M33" s="78" t="s">
        <v>616</v>
      </c>
      <c r="N33" s="68">
        <v>1.2</v>
      </c>
    </row>
    <row r="34" spans="1:14" x14ac:dyDescent="0.2">
      <c r="A34" s="42">
        <v>29</v>
      </c>
      <c r="B34" s="42">
        <v>1</v>
      </c>
      <c r="C34" s="42" t="s">
        <v>12</v>
      </c>
      <c r="D34" s="42"/>
      <c r="E34" s="42" t="e">
        <f>VLOOKUP(A34,References!$A$1:$E$3413,5,FALSE)</f>
        <v>#REF!</v>
      </c>
      <c r="F34" s="52" t="s">
        <v>184</v>
      </c>
      <c r="G34" s="6" t="s">
        <v>435</v>
      </c>
      <c r="H34" s="42" t="s">
        <v>368</v>
      </c>
      <c r="I34" s="43" t="str">
        <f>VLOOKUP(A34,References!A:I,9,FALSE)</f>
        <v>Custom-Yes</v>
      </c>
      <c r="J34" s="44" t="s">
        <v>559</v>
      </c>
      <c r="K34" s="24" t="e">
        <f t="shared" si="2"/>
        <v>#REF!</v>
      </c>
      <c r="L34" s="81" t="s">
        <v>185</v>
      </c>
      <c r="M34" s="78" t="s">
        <v>616</v>
      </c>
      <c r="N34" s="42">
        <v>1.3</v>
      </c>
    </row>
    <row r="35" spans="1:14" x14ac:dyDescent="0.2">
      <c r="A35" s="42">
        <v>27</v>
      </c>
      <c r="B35" s="42">
        <v>1</v>
      </c>
      <c r="C35" s="42" t="s">
        <v>12</v>
      </c>
      <c r="D35" s="42"/>
      <c r="E35" s="42" t="e">
        <f>VLOOKUP(A35,References!$A$1:$E$3413,5,FALSE)</f>
        <v>#REF!</v>
      </c>
      <c r="F35" s="74" t="s">
        <v>183</v>
      </c>
      <c r="G35" s="19" t="s">
        <v>542</v>
      </c>
      <c r="H35" s="42"/>
      <c r="I35" s="43" t="str">
        <f>VLOOKUP(A35,References!A:I,9,FALSE)</f>
        <v>Yes</v>
      </c>
      <c r="J35" s="44" t="s">
        <v>559</v>
      </c>
      <c r="K35" s="24" t="e">
        <f t="shared" si="2"/>
        <v>#REF!</v>
      </c>
      <c r="L35" s="78">
        <v>2</v>
      </c>
      <c r="M35" s="77" t="s">
        <v>618</v>
      </c>
      <c r="N35" s="42">
        <v>1.21</v>
      </c>
    </row>
    <row r="36" spans="1:14" x14ac:dyDescent="0.2">
      <c r="A36" s="42">
        <v>497</v>
      </c>
      <c r="B36" s="42">
        <v>5</v>
      </c>
      <c r="C36" s="42" t="s">
        <v>372</v>
      </c>
      <c r="D36" s="42"/>
      <c r="E36" s="42" t="e">
        <f>VLOOKUP(A36,References!$A$1:$E$3413,5,FALSE)</f>
        <v>#N/A</v>
      </c>
      <c r="F36" s="74" t="s">
        <v>398</v>
      </c>
      <c r="G36" s="46" t="s">
        <v>538</v>
      </c>
      <c r="H36" s="42"/>
      <c r="I36" s="43" t="e">
        <f>VLOOKUP(A36,References!A:I,9,FALSE)</f>
        <v>#N/A</v>
      </c>
      <c r="J36" s="42" t="s">
        <v>557</v>
      </c>
      <c r="K36" s="61" t="e">
        <f>IF(E36="x","TRUE",IF(E36="Yes",TRUE,"FALSE"))</f>
        <v>#N/A</v>
      </c>
      <c r="L36" s="78" t="b">
        <v>1</v>
      </c>
      <c r="M36" s="78">
        <v>1.1000000000000001</v>
      </c>
      <c r="N36" s="42">
        <v>1.21</v>
      </c>
    </row>
    <row r="37" spans="1:14" x14ac:dyDescent="0.2">
      <c r="A37" s="42">
        <v>498</v>
      </c>
      <c r="B37" s="42">
        <v>5</v>
      </c>
      <c r="C37" s="42" t="s">
        <v>372</v>
      </c>
      <c r="D37" s="42"/>
      <c r="E37" s="42" t="e">
        <f>VLOOKUP(A37,References!$A$1:$E$3413,5,FALSE)</f>
        <v>#N/A</v>
      </c>
      <c r="F37" s="74" t="s">
        <v>399</v>
      </c>
      <c r="G37" s="46" t="s">
        <v>538</v>
      </c>
      <c r="H37" s="42"/>
      <c r="I37" s="43" t="e">
        <f>VLOOKUP(A37,References!A:I,9,FALSE)</f>
        <v>#N/A</v>
      </c>
      <c r="J37" s="42" t="s">
        <v>557</v>
      </c>
      <c r="K37" s="61" t="e">
        <f>IF(E37="x","TRUE",IF(E37="Yes",TRUE,"FALSE"))</f>
        <v>#N/A</v>
      </c>
      <c r="L37" s="78" t="b">
        <v>1</v>
      </c>
      <c r="M37" s="78">
        <v>1.1000000000000001</v>
      </c>
      <c r="N37" s="42">
        <v>1.21</v>
      </c>
    </row>
    <row r="38" spans="1:14" x14ac:dyDescent="0.2">
      <c r="A38" s="42">
        <v>501</v>
      </c>
      <c r="B38" s="42">
        <v>5</v>
      </c>
      <c r="C38" s="42" t="s">
        <v>372</v>
      </c>
      <c r="D38" s="42"/>
      <c r="E38" s="42" t="e">
        <f>VLOOKUP(A38,References!$A$1:$E$3413,5,FALSE)</f>
        <v>#N/A</v>
      </c>
      <c r="F38" s="74" t="s">
        <v>401</v>
      </c>
      <c r="G38" s="46" t="s">
        <v>538</v>
      </c>
      <c r="H38" s="42"/>
      <c r="I38" s="43" t="e">
        <f>VLOOKUP(A38,References!A:I,9,FALSE)</f>
        <v>#N/A</v>
      </c>
      <c r="J38" s="42" t="s">
        <v>557</v>
      </c>
      <c r="K38" s="61" t="e">
        <f>IF(E38="x","TRUE",IF(E38="Yes",TRUE,"FALSE"))</f>
        <v>#N/A</v>
      </c>
      <c r="L38" s="78" t="b">
        <v>1</v>
      </c>
      <c r="M38" s="78">
        <v>1.1000000000000001</v>
      </c>
      <c r="N38" s="42">
        <v>1.21</v>
      </c>
    </row>
    <row r="39" spans="1:14" x14ac:dyDescent="0.2">
      <c r="A39" s="42">
        <v>500</v>
      </c>
      <c r="B39" s="42">
        <v>5</v>
      </c>
      <c r="C39" s="42" t="s">
        <v>372</v>
      </c>
      <c r="D39" s="42"/>
      <c r="E39" s="42" t="e">
        <f>VLOOKUP(A39,References!$A$1:$E$3413,5,FALSE)</f>
        <v>#N/A</v>
      </c>
      <c r="F39" s="74" t="s">
        <v>400</v>
      </c>
      <c r="G39" s="46" t="s">
        <v>435</v>
      </c>
      <c r="H39" s="42"/>
      <c r="I39" s="43" t="e">
        <f>VLOOKUP(A39,References!A:I,9,FALSE)</f>
        <v>#N/A</v>
      </c>
      <c r="J39" s="42" t="s">
        <v>557</v>
      </c>
      <c r="K39" s="24" t="e">
        <f>IF(E39=0,"",E39)</f>
        <v>#N/A</v>
      </c>
      <c r="L39" s="81" t="s">
        <v>562</v>
      </c>
      <c r="M39" s="79" t="s">
        <v>616</v>
      </c>
      <c r="N39" s="42"/>
    </row>
    <row r="40" spans="1:14" x14ac:dyDescent="0.2">
      <c r="A40" s="42">
        <v>504</v>
      </c>
      <c r="B40" s="42">
        <v>5</v>
      </c>
      <c r="C40" s="42" t="s">
        <v>372</v>
      </c>
      <c r="D40" s="42"/>
      <c r="E40" s="42" t="e">
        <f>VLOOKUP(A40,References!$A$1:$E$3413,5,FALSE)</f>
        <v>#N/A</v>
      </c>
      <c r="F40" s="71" t="s">
        <v>402</v>
      </c>
      <c r="G40" s="66" t="s">
        <v>542</v>
      </c>
      <c r="H40" s="42"/>
      <c r="I40" s="43" t="e">
        <f>VLOOKUP(A40,References!A:I,9,FALSE)</f>
        <v>#N/A</v>
      </c>
      <c r="J40" s="42" t="s">
        <v>557</v>
      </c>
      <c r="K40" s="24" t="e">
        <f>IF(E40=0,"",E40)</f>
        <v>#N/A</v>
      </c>
      <c r="L40" s="78">
        <v>5</v>
      </c>
      <c r="M40" s="77" t="s">
        <v>618</v>
      </c>
      <c r="N40" s="42"/>
    </row>
    <row r="41" spans="1:14" x14ac:dyDescent="0.2">
      <c r="A41" s="42">
        <v>506</v>
      </c>
      <c r="B41" s="42">
        <v>5</v>
      </c>
      <c r="C41" s="42" t="s">
        <v>372</v>
      </c>
      <c r="D41" s="42"/>
      <c r="E41" s="42" t="e">
        <f>VLOOKUP(A41,References!$A$1:$E$3413,5,FALSE)</f>
        <v>#N/A</v>
      </c>
      <c r="F41" s="71" t="s">
        <v>373</v>
      </c>
      <c r="G41" s="45" t="s">
        <v>542</v>
      </c>
      <c r="H41" s="42"/>
      <c r="I41" s="43" t="e">
        <f>VLOOKUP(A41,References!A:I,9,FALSE)</f>
        <v>#N/A</v>
      </c>
      <c r="J41" s="42" t="s">
        <v>557</v>
      </c>
      <c r="K41" s="24" t="e">
        <f>IF(E41=0,"",E41)</f>
        <v>#N/A</v>
      </c>
      <c r="L41" s="78">
        <v>5</v>
      </c>
      <c r="M41" s="77" t="s">
        <v>618</v>
      </c>
      <c r="N41" s="42"/>
    </row>
    <row r="42" spans="1:14" x14ac:dyDescent="0.2">
      <c r="A42" s="42">
        <v>96</v>
      </c>
      <c r="B42" s="42">
        <v>2</v>
      </c>
      <c r="C42" s="42" t="s">
        <v>258</v>
      </c>
      <c r="D42" s="42"/>
      <c r="E42" s="42" t="e">
        <f>VLOOKUP(A42,References!$A$1:$E$3413,5,FALSE)</f>
        <v>#REF!</v>
      </c>
      <c r="F42" s="53" t="s">
        <v>393</v>
      </c>
      <c r="G42" s="42" t="s">
        <v>435</v>
      </c>
      <c r="H42" s="42"/>
      <c r="I42" s="43" t="str">
        <f>VLOOKUP(A42,References!A:I,9,FALSE)</f>
        <v>Contacts-Yes</v>
      </c>
      <c r="J42" s="44" t="s">
        <v>560</v>
      </c>
      <c r="K42" s="24" t="e">
        <f t="shared" ref="K42:K57" si="3">IF(E42=0,"",E42)</f>
        <v>#REF!</v>
      </c>
      <c r="L42" s="81" t="s">
        <v>566</v>
      </c>
      <c r="M42" s="78" t="s">
        <v>616</v>
      </c>
      <c r="N42" s="42">
        <v>1.8</v>
      </c>
    </row>
    <row r="43" spans="1:14" x14ac:dyDescent="0.2">
      <c r="A43" s="42">
        <v>104</v>
      </c>
      <c r="B43" s="42">
        <v>2</v>
      </c>
      <c r="C43" s="42" t="s">
        <v>258</v>
      </c>
      <c r="D43" s="42"/>
      <c r="E43" s="42" t="e">
        <f>VLOOKUP(A43,References!$A$1:$E$3413,5,FALSE)</f>
        <v>#REF!</v>
      </c>
      <c r="F43" s="73" t="s">
        <v>27</v>
      </c>
      <c r="G43" s="42" t="s">
        <v>435</v>
      </c>
      <c r="H43" s="42"/>
      <c r="I43" s="43" t="str">
        <f>VLOOKUP(A43,References!A:I,9,FALSE)</f>
        <v>Contacts-Yes</v>
      </c>
      <c r="J43" s="44" t="s">
        <v>560</v>
      </c>
      <c r="K43" s="24" t="e">
        <f t="shared" si="3"/>
        <v>#REF!</v>
      </c>
      <c r="L43" s="81" t="s">
        <v>567</v>
      </c>
      <c r="M43" s="78" t="s">
        <v>616</v>
      </c>
      <c r="N43" s="42">
        <v>1.8</v>
      </c>
    </row>
    <row r="44" spans="1:14" x14ac:dyDescent="0.2">
      <c r="A44" s="42">
        <v>107</v>
      </c>
      <c r="B44" s="42">
        <v>2</v>
      </c>
      <c r="C44" s="42" t="s">
        <v>258</v>
      </c>
      <c r="D44" s="42"/>
      <c r="E44" s="42" t="e">
        <f>VLOOKUP(A44,References!$A$1:$E$3413,5,FALSE)</f>
        <v>#REF!</v>
      </c>
      <c r="F44" s="53" t="s">
        <v>394</v>
      </c>
      <c r="G44" s="42" t="s">
        <v>435</v>
      </c>
      <c r="H44" s="42"/>
      <c r="I44" s="43" t="str">
        <f>VLOOKUP(A44,References!A:I,9,FALSE)</f>
        <v>No</v>
      </c>
      <c r="J44" s="44" t="s">
        <v>560</v>
      </c>
      <c r="K44" s="24" t="e">
        <f t="shared" si="3"/>
        <v>#REF!</v>
      </c>
      <c r="L44" s="81" t="s">
        <v>568</v>
      </c>
      <c r="M44" s="78" t="s">
        <v>616</v>
      </c>
      <c r="N44" s="42">
        <v>1.8</v>
      </c>
    </row>
    <row r="45" spans="1:14" x14ac:dyDescent="0.2">
      <c r="A45" s="42">
        <v>112</v>
      </c>
      <c r="B45" s="42">
        <v>2</v>
      </c>
      <c r="C45" s="42" t="s">
        <v>258</v>
      </c>
      <c r="D45" s="42"/>
      <c r="E45" s="42" t="e">
        <f>VLOOKUP(A45,References!$A$1:$E$3413,5,FALSE)</f>
        <v>#REF!</v>
      </c>
      <c r="F45" s="73" t="s">
        <v>25</v>
      </c>
      <c r="G45" s="42" t="s">
        <v>435</v>
      </c>
      <c r="H45" s="42"/>
      <c r="I45" s="43" t="str">
        <f>VLOOKUP(A45,References!A:I,9,FALSE)</f>
        <v>Yes</v>
      </c>
      <c r="J45" s="44" t="s">
        <v>560</v>
      </c>
      <c r="K45" s="24" t="e">
        <f t="shared" si="3"/>
        <v>#REF!</v>
      </c>
      <c r="L45" s="81" t="s">
        <v>576</v>
      </c>
      <c r="M45" s="78" t="s">
        <v>616</v>
      </c>
      <c r="N45" s="42">
        <v>1.8</v>
      </c>
    </row>
    <row r="46" spans="1:14" x14ac:dyDescent="0.2">
      <c r="A46" s="42">
        <v>113</v>
      </c>
      <c r="B46" s="42">
        <v>2</v>
      </c>
      <c r="C46" s="42" t="s">
        <v>258</v>
      </c>
      <c r="D46" s="42"/>
      <c r="E46" s="42" t="e">
        <f>VLOOKUP(A46,References!$A$1:$E$3413,5,FALSE)</f>
        <v>#REF!</v>
      </c>
      <c r="F46" s="73" t="s">
        <v>27</v>
      </c>
      <c r="G46" s="42" t="s">
        <v>435</v>
      </c>
      <c r="H46" s="42"/>
      <c r="I46" s="43" t="str">
        <f>VLOOKUP(A46,References!A:I,9,FALSE)</f>
        <v>No</v>
      </c>
      <c r="J46" s="44" t="s">
        <v>560</v>
      </c>
      <c r="K46" s="24" t="e">
        <f t="shared" si="3"/>
        <v>#REF!</v>
      </c>
      <c r="L46" s="81" t="s">
        <v>569</v>
      </c>
      <c r="M46" s="78" t="s">
        <v>616</v>
      </c>
      <c r="N46" s="42">
        <v>1.8</v>
      </c>
    </row>
    <row r="47" spans="1:14" x14ac:dyDescent="0.2">
      <c r="A47" s="42">
        <v>115</v>
      </c>
      <c r="B47" s="42">
        <v>2</v>
      </c>
      <c r="C47" s="42" t="s">
        <v>258</v>
      </c>
      <c r="D47" s="42"/>
      <c r="E47" s="42" t="e">
        <f>VLOOKUP(A47,References!$A$1:$E$3413,5,FALSE)</f>
        <v>#REF!</v>
      </c>
      <c r="F47" s="73" t="s">
        <v>28</v>
      </c>
      <c r="G47" s="42" t="s">
        <v>435</v>
      </c>
      <c r="H47" s="42"/>
      <c r="I47" s="43" t="str">
        <f>VLOOKUP(A47,References!A:I,9,FALSE)</f>
        <v>Yes</v>
      </c>
      <c r="J47" s="44" t="s">
        <v>560</v>
      </c>
      <c r="K47" s="24" t="e">
        <f t="shared" si="3"/>
        <v>#REF!</v>
      </c>
      <c r="L47" s="81" t="s">
        <v>624</v>
      </c>
      <c r="M47" s="78" t="s">
        <v>616</v>
      </c>
      <c r="N47" s="42">
        <v>1.8</v>
      </c>
    </row>
    <row r="48" spans="1:14" x14ac:dyDescent="0.2">
      <c r="A48" s="42">
        <v>116</v>
      </c>
      <c r="B48" s="42">
        <v>2</v>
      </c>
      <c r="C48" s="42" t="s">
        <v>258</v>
      </c>
      <c r="D48" s="42"/>
      <c r="E48" s="42" t="e">
        <f>VLOOKUP(A48,References!$A$1:$E$3413,5,FALSE)</f>
        <v>#REF!</v>
      </c>
      <c r="F48" s="53" t="s">
        <v>395</v>
      </c>
      <c r="G48" s="42" t="s">
        <v>435</v>
      </c>
      <c r="H48" s="42"/>
      <c r="I48" s="43" t="str">
        <f>VLOOKUP(A48,References!A:I,9,FALSE)</f>
        <v>No</v>
      </c>
      <c r="J48" s="44" t="s">
        <v>560</v>
      </c>
      <c r="K48" s="24" t="e">
        <f t="shared" si="3"/>
        <v>#REF!</v>
      </c>
      <c r="L48" s="81" t="s">
        <v>570</v>
      </c>
      <c r="M48" s="78" t="s">
        <v>616</v>
      </c>
      <c r="N48" s="42">
        <v>1.8</v>
      </c>
    </row>
    <row r="49" spans="1:14" x14ac:dyDescent="0.2">
      <c r="A49" s="42">
        <v>122</v>
      </c>
      <c r="B49" s="42">
        <v>2</v>
      </c>
      <c r="C49" s="42" t="s">
        <v>258</v>
      </c>
      <c r="D49" s="42"/>
      <c r="E49" s="42" t="e">
        <f>VLOOKUP(A49,References!$A$1:$E$3413,5,FALSE)</f>
        <v>#REF!</v>
      </c>
      <c r="F49" s="73" t="s">
        <v>27</v>
      </c>
      <c r="G49" s="42" t="s">
        <v>435</v>
      </c>
      <c r="H49" s="42"/>
      <c r="I49" s="43" t="str">
        <f>VLOOKUP(A49,References!A:I,9,FALSE)</f>
        <v>No</v>
      </c>
      <c r="J49" s="44" t="s">
        <v>560</v>
      </c>
      <c r="K49" s="24" t="e">
        <f t="shared" si="3"/>
        <v>#REF!</v>
      </c>
      <c r="L49" s="81" t="s">
        <v>571</v>
      </c>
      <c r="M49" s="78" t="s">
        <v>616</v>
      </c>
      <c r="N49" s="42">
        <v>1.8</v>
      </c>
    </row>
    <row r="50" spans="1:14" x14ac:dyDescent="0.2">
      <c r="A50" s="42">
        <v>134</v>
      </c>
      <c r="B50" s="42">
        <v>2</v>
      </c>
      <c r="C50" s="42" t="s">
        <v>258</v>
      </c>
      <c r="D50" s="42"/>
      <c r="E50" s="42" t="e">
        <f>VLOOKUP(A50,References!$A$1:$E$3413,5,FALSE)</f>
        <v>#REF!</v>
      </c>
      <c r="F50" s="53" t="s">
        <v>396</v>
      </c>
      <c r="G50" s="42" t="s">
        <v>435</v>
      </c>
      <c r="H50" s="42"/>
      <c r="I50" s="43" t="str">
        <f>VLOOKUP(A50,References!A:I,9,FALSE)</f>
        <v>No</v>
      </c>
      <c r="J50" s="44" t="s">
        <v>560</v>
      </c>
      <c r="K50" s="24" t="e">
        <f t="shared" si="3"/>
        <v>#REF!</v>
      </c>
      <c r="L50" s="81" t="s">
        <v>572</v>
      </c>
      <c r="M50" s="78" t="s">
        <v>616</v>
      </c>
      <c r="N50" s="42">
        <v>1.8</v>
      </c>
    </row>
    <row r="51" spans="1:14" x14ac:dyDescent="0.2">
      <c r="A51" s="42">
        <v>139</v>
      </c>
      <c r="B51" s="42">
        <v>2</v>
      </c>
      <c r="C51" s="42" t="s">
        <v>258</v>
      </c>
      <c r="D51" s="42"/>
      <c r="E51" s="42" t="e">
        <f>VLOOKUP(A51,References!$A$1:$E$3413,5,FALSE)</f>
        <v>#REF!</v>
      </c>
      <c r="F51" s="73" t="s">
        <v>25</v>
      </c>
      <c r="G51" s="42" t="s">
        <v>435</v>
      </c>
      <c r="H51" s="42"/>
      <c r="I51" s="43" t="str">
        <f>VLOOKUP(A51,References!A:I,9,FALSE)</f>
        <v>Custom-Yes</v>
      </c>
      <c r="J51" s="44" t="s">
        <v>560</v>
      </c>
      <c r="K51" s="24" t="e">
        <f t="shared" si="3"/>
        <v>#REF!</v>
      </c>
      <c r="L51" s="81" t="s">
        <v>577</v>
      </c>
      <c r="M51" s="78" t="s">
        <v>616</v>
      </c>
      <c r="N51" s="42">
        <v>1.8</v>
      </c>
    </row>
    <row r="52" spans="1:14" x14ac:dyDescent="0.2">
      <c r="A52" s="42">
        <v>140</v>
      </c>
      <c r="B52" s="42">
        <v>2</v>
      </c>
      <c r="C52" s="42" t="s">
        <v>258</v>
      </c>
      <c r="D52" s="42"/>
      <c r="E52" s="42" t="e">
        <f>VLOOKUP(A52,References!$A$1:$E$3413,5,FALSE)</f>
        <v>#REF!</v>
      </c>
      <c r="F52" s="73" t="s">
        <v>27</v>
      </c>
      <c r="G52" s="42" t="s">
        <v>435</v>
      </c>
      <c r="H52" s="42"/>
      <c r="I52" s="43" t="str">
        <f>VLOOKUP(A52,References!A:I,9,FALSE)</f>
        <v>Yes</v>
      </c>
      <c r="J52" s="44" t="s">
        <v>560</v>
      </c>
      <c r="K52" s="24" t="e">
        <f t="shared" si="3"/>
        <v>#REF!</v>
      </c>
      <c r="L52" s="81" t="s">
        <v>573</v>
      </c>
      <c r="M52" s="78" t="s">
        <v>616</v>
      </c>
      <c r="N52" s="42">
        <v>1.8</v>
      </c>
    </row>
    <row r="53" spans="1:14" x14ac:dyDescent="0.2">
      <c r="A53" s="42">
        <v>142</v>
      </c>
      <c r="B53" s="42">
        <v>2</v>
      </c>
      <c r="C53" s="42" t="s">
        <v>258</v>
      </c>
      <c r="D53" s="42"/>
      <c r="E53" s="42" t="e">
        <f>VLOOKUP(A53,References!$A$1:$E$3413,5,FALSE)</f>
        <v>#REF!</v>
      </c>
      <c r="F53" s="73" t="s">
        <v>28</v>
      </c>
      <c r="G53" s="42" t="s">
        <v>435</v>
      </c>
      <c r="H53" s="42"/>
      <c r="I53" s="43" t="str">
        <f>VLOOKUP(A53,References!A:I,9,FALSE)</f>
        <v>Custom-Yes</v>
      </c>
      <c r="J53" s="44" t="s">
        <v>560</v>
      </c>
      <c r="K53" s="24" t="e">
        <f t="shared" si="3"/>
        <v>#REF!</v>
      </c>
      <c r="L53" s="81" t="s">
        <v>623</v>
      </c>
      <c r="M53" s="78" t="s">
        <v>616</v>
      </c>
      <c r="N53" s="42">
        <v>1.8</v>
      </c>
    </row>
    <row r="54" spans="1:14" x14ac:dyDescent="0.2">
      <c r="A54" s="42">
        <v>143</v>
      </c>
      <c r="B54" s="42">
        <v>2</v>
      </c>
      <c r="C54" s="42" t="s">
        <v>258</v>
      </c>
      <c r="D54" s="42"/>
      <c r="E54" s="42" t="e">
        <f>VLOOKUP(A54,References!$A$1:$E$3413,5,FALSE)</f>
        <v>#REF!</v>
      </c>
      <c r="F54" s="53" t="s">
        <v>397</v>
      </c>
      <c r="G54" s="42" t="s">
        <v>435</v>
      </c>
      <c r="H54" s="42"/>
      <c r="I54" s="43" t="str">
        <f>VLOOKUP(A54,References!A:I,9,FALSE)</f>
        <v>Yes</v>
      </c>
      <c r="J54" s="44" t="s">
        <v>560</v>
      </c>
      <c r="K54" s="24" t="e">
        <f t="shared" si="3"/>
        <v>#REF!</v>
      </c>
      <c r="L54" s="81" t="s">
        <v>574</v>
      </c>
      <c r="M54" s="78" t="s">
        <v>616</v>
      </c>
      <c r="N54" s="42">
        <v>1.8</v>
      </c>
    </row>
    <row r="55" spans="1:14" x14ac:dyDescent="0.2">
      <c r="A55" s="42">
        <v>148</v>
      </c>
      <c r="B55" s="42">
        <v>2</v>
      </c>
      <c r="C55" s="42" t="s">
        <v>258</v>
      </c>
      <c r="D55" s="42"/>
      <c r="E55" s="42" t="e">
        <f>VLOOKUP(A55,References!$A$1:$E$3413,5,FALSE)</f>
        <v>#REF!</v>
      </c>
      <c r="F55" s="73" t="s">
        <v>25</v>
      </c>
      <c r="G55" s="42" t="s">
        <v>435</v>
      </c>
      <c r="H55" s="42"/>
      <c r="I55" s="43" t="str">
        <f>VLOOKUP(A55,References!A:I,9,FALSE)</f>
        <v>Contacts-Yes</v>
      </c>
      <c r="J55" s="44" t="s">
        <v>560</v>
      </c>
      <c r="K55" s="24" t="e">
        <f t="shared" si="3"/>
        <v>#REF!</v>
      </c>
      <c r="L55" s="81" t="s">
        <v>101</v>
      </c>
      <c r="M55" s="78" t="s">
        <v>616</v>
      </c>
      <c r="N55" s="42">
        <v>1.8</v>
      </c>
    </row>
    <row r="56" spans="1:14" x14ac:dyDescent="0.2">
      <c r="A56" s="42">
        <v>149</v>
      </c>
      <c r="B56" s="42">
        <v>2</v>
      </c>
      <c r="C56" s="42" t="s">
        <v>258</v>
      </c>
      <c r="D56" s="42"/>
      <c r="E56" s="42" t="e">
        <f>VLOOKUP(A56,References!$A$1:$E$3413,5,FALSE)</f>
        <v>#REF!</v>
      </c>
      <c r="F56" s="73" t="s">
        <v>27</v>
      </c>
      <c r="G56" s="42" t="s">
        <v>435</v>
      </c>
      <c r="H56" s="42"/>
      <c r="I56" s="43" t="str">
        <f>VLOOKUP(A56,References!A:I,9,FALSE)</f>
        <v>Custom-Yes</v>
      </c>
      <c r="J56" s="44" t="s">
        <v>560</v>
      </c>
      <c r="K56" s="24" t="e">
        <f t="shared" si="3"/>
        <v>#REF!</v>
      </c>
      <c r="L56" s="81" t="s">
        <v>575</v>
      </c>
      <c r="M56" s="78" t="s">
        <v>616</v>
      </c>
      <c r="N56" s="42">
        <v>1.8</v>
      </c>
    </row>
    <row r="57" spans="1:14" x14ac:dyDescent="0.2">
      <c r="A57" s="42">
        <v>151</v>
      </c>
      <c r="B57" s="42">
        <v>2</v>
      </c>
      <c r="C57" s="42" t="s">
        <v>258</v>
      </c>
      <c r="D57" s="42"/>
      <c r="E57" s="42" t="e">
        <f>VLOOKUP(A57,References!$A$1:$E$3413,5,FALSE)</f>
        <v>#REF!</v>
      </c>
      <c r="F57" s="73" t="s">
        <v>28</v>
      </c>
      <c r="G57" s="42" t="s">
        <v>435</v>
      </c>
      <c r="H57" s="42"/>
      <c r="I57" s="43" t="str">
        <f>VLOOKUP(A57,References!A:I,9,FALSE)</f>
        <v>Contacts-Yes</v>
      </c>
      <c r="J57" s="44" t="s">
        <v>560</v>
      </c>
      <c r="K57" s="24" t="e">
        <f t="shared" si="3"/>
        <v>#REF!</v>
      </c>
      <c r="L57" s="81" t="s">
        <v>625</v>
      </c>
      <c r="M57" s="78" t="s">
        <v>616</v>
      </c>
      <c r="N57" s="42">
        <v>1.8</v>
      </c>
    </row>
    <row r="58" spans="1:14" x14ac:dyDescent="0.2">
      <c r="A58" s="42">
        <v>567</v>
      </c>
      <c r="B58" s="42">
        <v>6</v>
      </c>
      <c r="C58" s="42" t="s">
        <v>377</v>
      </c>
      <c r="D58" s="42"/>
      <c r="E58" s="42" t="e">
        <f>VLOOKUP(A58,References!$A$1:$E$3413,5,FALSE)</f>
        <v>#N/A</v>
      </c>
      <c r="F58" s="72" t="s">
        <v>192</v>
      </c>
      <c r="G58" s="47" t="s">
        <v>554</v>
      </c>
      <c r="H58" s="42" t="s">
        <v>59</v>
      </c>
      <c r="I58" s="43" t="e">
        <f>VLOOKUP(A58,References!A:I,9,FALSE)</f>
        <v>#N/A</v>
      </c>
      <c r="J58" s="42" t="s">
        <v>377</v>
      </c>
      <c r="K58" s="60" t="e">
        <f t="shared" ref="K58:K94" si="4">IF(E58=0,"",E58)</f>
        <v>#N/A</v>
      </c>
      <c r="L58" s="78">
        <v>0.1</v>
      </c>
      <c r="M58" s="76"/>
      <c r="N58" s="19" t="s">
        <v>612</v>
      </c>
    </row>
    <row r="59" spans="1:14" x14ac:dyDescent="0.2">
      <c r="A59" s="42">
        <v>568</v>
      </c>
      <c r="B59" s="42">
        <v>6</v>
      </c>
      <c r="C59" s="42" t="s">
        <v>377</v>
      </c>
      <c r="D59" s="42"/>
      <c r="E59" s="42" t="e">
        <f>VLOOKUP(A59,References!$A$1:$E$3413,5,FALSE)</f>
        <v>#N/A</v>
      </c>
      <c r="F59" s="72" t="s">
        <v>64</v>
      </c>
      <c r="G59" s="47" t="s">
        <v>554</v>
      </c>
      <c r="H59" s="42" t="s">
        <v>59</v>
      </c>
      <c r="I59" s="43" t="e">
        <f>VLOOKUP(A59,References!A:I,9,FALSE)</f>
        <v>#N/A</v>
      </c>
      <c r="J59" s="42" t="s">
        <v>377</v>
      </c>
      <c r="K59" s="60" t="e">
        <f t="shared" si="4"/>
        <v>#N/A</v>
      </c>
      <c r="L59" s="78">
        <v>0.2</v>
      </c>
      <c r="M59" s="76"/>
      <c r="N59" s="19" t="s">
        <v>612</v>
      </c>
    </row>
    <row r="60" spans="1:14" x14ac:dyDescent="0.2">
      <c r="A60" s="42">
        <v>569</v>
      </c>
      <c r="B60" s="42">
        <v>6</v>
      </c>
      <c r="C60" s="42" t="s">
        <v>377</v>
      </c>
      <c r="D60" s="42"/>
      <c r="E60" s="42" t="e">
        <f>VLOOKUP(A60,References!$A$1:$E$3413,5,FALSE)</f>
        <v>#N/A</v>
      </c>
      <c r="F60" s="72" t="s">
        <v>193</v>
      </c>
      <c r="G60" s="47" t="s">
        <v>554</v>
      </c>
      <c r="H60" s="42" t="s">
        <v>59</v>
      </c>
      <c r="I60" s="43" t="e">
        <f>VLOOKUP(A60,References!A:I,9,FALSE)</f>
        <v>#N/A</v>
      </c>
      <c r="J60" s="42" t="s">
        <v>377</v>
      </c>
      <c r="K60" s="60" t="e">
        <f t="shared" si="4"/>
        <v>#N/A</v>
      </c>
      <c r="L60" s="78">
        <v>0.3</v>
      </c>
      <c r="M60" s="76"/>
      <c r="N60" s="19" t="s">
        <v>612</v>
      </c>
    </row>
    <row r="61" spans="1:14" x14ac:dyDescent="0.2">
      <c r="A61" s="42">
        <v>570</v>
      </c>
      <c r="B61" s="42">
        <v>6</v>
      </c>
      <c r="C61" s="42" t="s">
        <v>377</v>
      </c>
      <c r="D61" s="42"/>
      <c r="E61" s="42" t="e">
        <f>VLOOKUP(A61,References!$A$1:$E$3413,5,FALSE)</f>
        <v>#N/A</v>
      </c>
      <c r="F61" s="72" t="s">
        <v>194</v>
      </c>
      <c r="G61" s="47" t="s">
        <v>554</v>
      </c>
      <c r="H61" s="42" t="s">
        <v>59</v>
      </c>
      <c r="I61" s="43" t="e">
        <f>VLOOKUP(A61,References!A:I,9,FALSE)</f>
        <v>#N/A</v>
      </c>
      <c r="J61" s="42" t="s">
        <v>377</v>
      </c>
      <c r="K61" s="60" t="e">
        <f t="shared" si="4"/>
        <v>#N/A</v>
      </c>
      <c r="L61" s="78">
        <v>0.4</v>
      </c>
      <c r="M61" s="76"/>
      <c r="N61" s="19" t="s">
        <v>612</v>
      </c>
    </row>
    <row r="62" spans="1:14" x14ac:dyDescent="0.2">
      <c r="A62" s="42">
        <v>571</v>
      </c>
      <c r="B62" s="42">
        <v>6</v>
      </c>
      <c r="C62" s="42" t="s">
        <v>377</v>
      </c>
      <c r="D62" s="42"/>
      <c r="E62" s="42" t="e">
        <f>VLOOKUP(A62,References!$A$1:$E$3413,5,FALSE)</f>
        <v>#N/A</v>
      </c>
      <c r="F62" s="72" t="s">
        <v>65</v>
      </c>
      <c r="G62" s="47" t="s">
        <v>554</v>
      </c>
      <c r="H62" s="42" t="s">
        <v>59</v>
      </c>
      <c r="I62" s="43" t="e">
        <f>VLOOKUP(A62,References!A:I,9,FALSE)</f>
        <v>#N/A</v>
      </c>
      <c r="J62" s="42" t="s">
        <v>377</v>
      </c>
      <c r="K62" s="60" t="e">
        <f t="shared" si="4"/>
        <v>#N/A</v>
      </c>
      <c r="L62" s="78">
        <v>0.5</v>
      </c>
      <c r="M62" s="76"/>
      <c r="N62" s="19" t="s">
        <v>612</v>
      </c>
    </row>
    <row r="63" spans="1:14" x14ac:dyDescent="0.2">
      <c r="A63" s="42">
        <v>574</v>
      </c>
      <c r="B63" s="42">
        <v>6</v>
      </c>
      <c r="C63" s="42" t="s">
        <v>377</v>
      </c>
      <c r="D63" s="42"/>
      <c r="E63" s="42" t="e">
        <f>VLOOKUP(A63,References!$A$1:$E$3413,5,FALSE)</f>
        <v>#N/A</v>
      </c>
      <c r="F63" s="72" t="s">
        <v>42</v>
      </c>
      <c r="G63" s="47" t="s">
        <v>554</v>
      </c>
      <c r="H63" s="42" t="s">
        <v>59</v>
      </c>
      <c r="I63" s="43" t="e">
        <f>VLOOKUP(A63,References!A:I,9,FALSE)</f>
        <v>#N/A</v>
      </c>
      <c r="J63" s="42" t="s">
        <v>377</v>
      </c>
      <c r="K63" s="60" t="e">
        <f t="shared" si="4"/>
        <v>#N/A</v>
      </c>
      <c r="L63" s="78">
        <v>0.6</v>
      </c>
      <c r="M63" s="76"/>
      <c r="N63" s="19" t="s">
        <v>612</v>
      </c>
    </row>
    <row r="64" spans="1:14" x14ac:dyDescent="0.2">
      <c r="A64" s="42">
        <v>575</v>
      </c>
      <c r="B64" s="42">
        <v>6</v>
      </c>
      <c r="C64" s="42" t="s">
        <v>377</v>
      </c>
      <c r="D64" s="42"/>
      <c r="E64" s="42" t="e">
        <f>VLOOKUP(A64,References!$A$1:$E$3413,5,FALSE)</f>
        <v>#N/A</v>
      </c>
      <c r="F64" s="72" t="s">
        <v>43</v>
      </c>
      <c r="G64" s="47" t="s">
        <v>554</v>
      </c>
      <c r="H64" s="42" t="s">
        <v>59</v>
      </c>
      <c r="I64" s="43" t="e">
        <f>VLOOKUP(A64,References!A:I,9,FALSE)</f>
        <v>#N/A</v>
      </c>
      <c r="J64" s="42" t="s">
        <v>377</v>
      </c>
      <c r="K64" s="60" t="e">
        <f t="shared" si="4"/>
        <v>#N/A</v>
      </c>
      <c r="L64" s="78">
        <v>0.7</v>
      </c>
      <c r="M64" s="76"/>
      <c r="N64" s="19" t="s">
        <v>612</v>
      </c>
    </row>
    <row r="65" spans="1:14" x14ac:dyDescent="0.2">
      <c r="A65" s="42">
        <v>576</v>
      </c>
      <c r="B65" s="42">
        <v>6</v>
      </c>
      <c r="C65" s="42" t="s">
        <v>377</v>
      </c>
      <c r="D65" s="42"/>
      <c r="E65" s="42" t="e">
        <f>VLOOKUP(A65,References!$A$1:$E$3413,5,FALSE)</f>
        <v>#N/A</v>
      </c>
      <c r="F65" s="72" t="s">
        <v>66</v>
      </c>
      <c r="G65" s="47" t="s">
        <v>554</v>
      </c>
      <c r="H65" s="42" t="s">
        <v>59</v>
      </c>
      <c r="I65" s="43" t="e">
        <f>VLOOKUP(A65,References!A:I,9,FALSE)</f>
        <v>#N/A</v>
      </c>
      <c r="J65" s="42" t="s">
        <v>377</v>
      </c>
      <c r="K65" s="60" t="e">
        <f t="shared" si="4"/>
        <v>#N/A</v>
      </c>
      <c r="L65" s="78">
        <v>0.8</v>
      </c>
      <c r="M65" s="76"/>
      <c r="N65" s="19" t="s">
        <v>612</v>
      </c>
    </row>
    <row r="66" spans="1:14" x14ac:dyDescent="0.2">
      <c r="A66" s="42">
        <v>577</v>
      </c>
      <c r="B66" s="42">
        <v>6</v>
      </c>
      <c r="C66" s="42" t="s">
        <v>377</v>
      </c>
      <c r="D66" s="42"/>
      <c r="E66" s="42" t="e">
        <f>VLOOKUP(A66,References!$A$1:$E$3413,5,FALSE)</f>
        <v>#N/A</v>
      </c>
      <c r="F66" s="72" t="s">
        <v>67</v>
      </c>
      <c r="G66" s="47" t="s">
        <v>554</v>
      </c>
      <c r="H66" s="42" t="s">
        <v>59</v>
      </c>
      <c r="I66" s="43" t="e">
        <f>VLOOKUP(A66,References!A:I,9,FALSE)</f>
        <v>#N/A</v>
      </c>
      <c r="J66" s="42" t="s">
        <v>377</v>
      </c>
      <c r="K66" s="60" t="e">
        <f t="shared" si="4"/>
        <v>#N/A</v>
      </c>
      <c r="L66" s="78">
        <v>0.9</v>
      </c>
      <c r="M66" s="76"/>
      <c r="N66" s="19" t="s">
        <v>612</v>
      </c>
    </row>
    <row r="67" spans="1:14" x14ac:dyDescent="0.2">
      <c r="A67" s="42">
        <v>578</v>
      </c>
      <c r="B67" s="42">
        <v>6</v>
      </c>
      <c r="C67" s="42" t="s">
        <v>377</v>
      </c>
      <c r="D67" s="42"/>
      <c r="E67" s="42" t="e">
        <f>VLOOKUP(A67,References!$A$1:$E$3413,5,FALSE)</f>
        <v>#N/A</v>
      </c>
      <c r="F67" s="72" t="s">
        <v>68</v>
      </c>
      <c r="G67" s="47" t="s">
        <v>554</v>
      </c>
      <c r="H67" s="42" t="s">
        <v>59</v>
      </c>
      <c r="I67" s="43" t="e">
        <f>VLOOKUP(A67,References!A:I,9,FALSE)</f>
        <v>#N/A</v>
      </c>
      <c r="J67" s="42" t="s">
        <v>377</v>
      </c>
      <c r="K67" s="60" t="e">
        <f t="shared" si="4"/>
        <v>#N/A</v>
      </c>
      <c r="L67" s="78">
        <v>0.99</v>
      </c>
      <c r="M67" s="76"/>
      <c r="N67" s="19" t="s">
        <v>612</v>
      </c>
    </row>
    <row r="68" spans="1:14" x14ac:dyDescent="0.2">
      <c r="A68" s="42">
        <v>580</v>
      </c>
      <c r="B68" s="42">
        <v>6</v>
      </c>
      <c r="C68" s="42" t="s">
        <v>377</v>
      </c>
      <c r="D68" s="42"/>
      <c r="E68" s="42" t="e">
        <f>VLOOKUP(A68,References!$A$1:$E$3413,5,FALSE)</f>
        <v>#N/A</v>
      </c>
      <c r="F68" s="72" t="s">
        <v>192</v>
      </c>
      <c r="G68" s="47" t="s">
        <v>554</v>
      </c>
      <c r="H68" s="42" t="s">
        <v>60</v>
      </c>
      <c r="I68" s="43" t="e">
        <f>VLOOKUP(A68,References!A:I,9,FALSE)</f>
        <v>#N/A</v>
      </c>
      <c r="J68" s="42" t="s">
        <v>377</v>
      </c>
      <c r="K68" s="60" t="e">
        <f t="shared" si="4"/>
        <v>#N/A</v>
      </c>
      <c r="L68" s="78">
        <v>1.1000000000000001</v>
      </c>
      <c r="M68" s="76"/>
      <c r="N68" s="19" t="s">
        <v>612</v>
      </c>
    </row>
    <row r="69" spans="1:14" x14ac:dyDescent="0.2">
      <c r="A69" s="42">
        <v>581</v>
      </c>
      <c r="B69" s="42">
        <v>6</v>
      </c>
      <c r="C69" s="42" t="s">
        <v>377</v>
      </c>
      <c r="D69" s="42"/>
      <c r="E69" s="42" t="e">
        <f>VLOOKUP(A69,References!$A$1:$E$3413,5,FALSE)</f>
        <v>#N/A</v>
      </c>
      <c r="F69" s="72" t="s">
        <v>64</v>
      </c>
      <c r="G69" s="47" t="s">
        <v>554</v>
      </c>
      <c r="H69" s="42" t="s">
        <v>60</v>
      </c>
      <c r="I69" s="43" t="e">
        <f>VLOOKUP(A69,References!A:I,9,FALSE)</f>
        <v>#N/A</v>
      </c>
      <c r="J69" s="42" t="s">
        <v>377</v>
      </c>
      <c r="K69" s="60" t="e">
        <f t="shared" si="4"/>
        <v>#N/A</v>
      </c>
      <c r="L69" s="78">
        <v>1.2</v>
      </c>
      <c r="M69" s="76"/>
      <c r="N69" s="19" t="s">
        <v>612</v>
      </c>
    </row>
    <row r="70" spans="1:14" x14ac:dyDescent="0.2">
      <c r="A70" s="42">
        <v>582</v>
      </c>
      <c r="B70" s="42">
        <v>6</v>
      </c>
      <c r="C70" s="42" t="s">
        <v>377</v>
      </c>
      <c r="D70" s="42"/>
      <c r="E70" s="42" t="e">
        <f>VLOOKUP(A70,References!$A$1:$E$3413,5,FALSE)</f>
        <v>#N/A</v>
      </c>
      <c r="F70" s="72" t="s">
        <v>193</v>
      </c>
      <c r="G70" s="47" t="s">
        <v>554</v>
      </c>
      <c r="H70" s="42" t="s">
        <v>60</v>
      </c>
      <c r="I70" s="43" t="e">
        <f>VLOOKUP(A70,References!A:I,9,FALSE)</f>
        <v>#N/A</v>
      </c>
      <c r="J70" s="42" t="s">
        <v>377</v>
      </c>
      <c r="K70" s="60" t="e">
        <f t="shared" si="4"/>
        <v>#N/A</v>
      </c>
      <c r="L70" s="78">
        <v>1.3</v>
      </c>
      <c r="M70" s="76"/>
      <c r="N70" s="19" t="s">
        <v>612</v>
      </c>
    </row>
    <row r="71" spans="1:14" x14ac:dyDescent="0.2">
      <c r="A71" s="42">
        <v>583</v>
      </c>
      <c r="B71" s="42">
        <v>6</v>
      </c>
      <c r="C71" s="42" t="s">
        <v>377</v>
      </c>
      <c r="D71" s="42"/>
      <c r="E71" s="42" t="e">
        <f>VLOOKUP(A71,References!$A$1:$E$3413,5,FALSE)</f>
        <v>#N/A</v>
      </c>
      <c r="F71" s="72" t="s">
        <v>194</v>
      </c>
      <c r="G71" s="47" t="s">
        <v>554</v>
      </c>
      <c r="H71" s="42" t="s">
        <v>60</v>
      </c>
      <c r="I71" s="43" t="e">
        <f>VLOOKUP(A71,References!A:I,9,FALSE)</f>
        <v>#N/A</v>
      </c>
      <c r="J71" s="42" t="s">
        <v>377</v>
      </c>
      <c r="K71" s="60" t="e">
        <f t="shared" si="4"/>
        <v>#N/A</v>
      </c>
      <c r="L71" s="78">
        <v>1.4</v>
      </c>
      <c r="M71" s="76"/>
      <c r="N71" s="19" t="s">
        <v>612</v>
      </c>
    </row>
    <row r="72" spans="1:14" x14ac:dyDescent="0.2">
      <c r="A72" s="42">
        <v>584</v>
      </c>
      <c r="B72" s="42">
        <v>6</v>
      </c>
      <c r="C72" s="42" t="s">
        <v>377</v>
      </c>
      <c r="D72" s="42"/>
      <c r="E72" s="42" t="e">
        <f>VLOOKUP(A72,References!$A$1:$E$3413,5,FALSE)</f>
        <v>#N/A</v>
      </c>
      <c r="F72" s="72" t="s">
        <v>65</v>
      </c>
      <c r="G72" s="47" t="s">
        <v>554</v>
      </c>
      <c r="H72" s="42" t="s">
        <v>60</v>
      </c>
      <c r="I72" s="43" t="e">
        <f>VLOOKUP(A72,References!A:I,9,FALSE)</f>
        <v>#N/A</v>
      </c>
      <c r="J72" s="42" t="s">
        <v>377</v>
      </c>
      <c r="K72" s="60" t="e">
        <f t="shared" si="4"/>
        <v>#N/A</v>
      </c>
      <c r="L72" s="78">
        <v>1.5</v>
      </c>
      <c r="M72" s="76"/>
      <c r="N72" s="19" t="s">
        <v>612</v>
      </c>
    </row>
    <row r="73" spans="1:14" x14ac:dyDescent="0.2">
      <c r="A73" s="42">
        <v>587</v>
      </c>
      <c r="B73" s="42">
        <v>6</v>
      </c>
      <c r="C73" s="42" t="s">
        <v>377</v>
      </c>
      <c r="D73" s="42"/>
      <c r="E73" s="42" t="e">
        <f>VLOOKUP(A73,References!$A$1:$E$3413,5,FALSE)</f>
        <v>#N/A</v>
      </c>
      <c r="F73" s="72" t="s">
        <v>42</v>
      </c>
      <c r="G73" s="47" t="s">
        <v>554</v>
      </c>
      <c r="H73" s="42" t="s">
        <v>60</v>
      </c>
      <c r="I73" s="43" t="e">
        <f>VLOOKUP(A73,References!A:I,9,FALSE)</f>
        <v>#N/A</v>
      </c>
      <c r="J73" s="42" t="s">
        <v>377</v>
      </c>
      <c r="K73" s="60" t="e">
        <f t="shared" si="4"/>
        <v>#N/A</v>
      </c>
      <c r="L73" s="78">
        <v>1.6</v>
      </c>
      <c r="M73" s="76"/>
      <c r="N73" s="19" t="s">
        <v>612</v>
      </c>
    </row>
    <row r="74" spans="1:14" x14ac:dyDescent="0.2">
      <c r="A74" s="42">
        <v>588</v>
      </c>
      <c r="B74" s="42">
        <v>6</v>
      </c>
      <c r="C74" s="42" t="s">
        <v>377</v>
      </c>
      <c r="D74" s="42"/>
      <c r="E74" s="42" t="e">
        <f>VLOOKUP(A74,References!$A$1:$E$3413,5,FALSE)</f>
        <v>#N/A</v>
      </c>
      <c r="F74" s="72" t="s">
        <v>43</v>
      </c>
      <c r="G74" s="47" t="s">
        <v>554</v>
      </c>
      <c r="H74" s="42" t="s">
        <v>60</v>
      </c>
      <c r="I74" s="43" t="e">
        <f>VLOOKUP(A74,References!A:I,9,FALSE)</f>
        <v>#N/A</v>
      </c>
      <c r="J74" s="42" t="s">
        <v>377</v>
      </c>
      <c r="K74" s="60" t="e">
        <f t="shared" si="4"/>
        <v>#N/A</v>
      </c>
      <c r="L74" s="78">
        <v>1.7</v>
      </c>
      <c r="M74" s="76"/>
      <c r="N74" s="19" t="s">
        <v>612</v>
      </c>
    </row>
    <row r="75" spans="1:14" x14ac:dyDescent="0.2">
      <c r="A75" s="42">
        <v>589</v>
      </c>
      <c r="B75" s="42">
        <v>6</v>
      </c>
      <c r="C75" s="42" t="s">
        <v>377</v>
      </c>
      <c r="D75" s="42"/>
      <c r="E75" s="42" t="e">
        <f>VLOOKUP(A75,References!$A$1:$E$3413,5,FALSE)</f>
        <v>#N/A</v>
      </c>
      <c r="F75" s="72" t="s">
        <v>66</v>
      </c>
      <c r="G75" s="47" t="s">
        <v>554</v>
      </c>
      <c r="H75" s="42" t="s">
        <v>60</v>
      </c>
      <c r="I75" s="43" t="e">
        <f>VLOOKUP(A75,References!A:I,9,FALSE)</f>
        <v>#N/A</v>
      </c>
      <c r="J75" s="42" t="s">
        <v>377</v>
      </c>
      <c r="K75" s="60" t="e">
        <f t="shared" si="4"/>
        <v>#N/A</v>
      </c>
      <c r="L75" s="78">
        <v>1.8</v>
      </c>
      <c r="M75" s="76"/>
      <c r="N75" s="19" t="s">
        <v>612</v>
      </c>
    </row>
    <row r="76" spans="1:14" x14ac:dyDescent="0.2">
      <c r="A76" s="42">
        <v>590</v>
      </c>
      <c r="B76" s="42">
        <v>6</v>
      </c>
      <c r="C76" s="42" t="s">
        <v>377</v>
      </c>
      <c r="D76" s="42"/>
      <c r="E76" s="42" t="e">
        <f>VLOOKUP(A76,References!$A$1:$E$3413,5,FALSE)</f>
        <v>#N/A</v>
      </c>
      <c r="F76" s="72" t="s">
        <v>67</v>
      </c>
      <c r="G76" s="47" t="s">
        <v>554</v>
      </c>
      <c r="H76" s="42" t="s">
        <v>60</v>
      </c>
      <c r="I76" s="43" t="e">
        <f>VLOOKUP(A76,References!A:I,9,FALSE)</f>
        <v>#N/A</v>
      </c>
      <c r="J76" s="42" t="s">
        <v>377</v>
      </c>
      <c r="K76" s="60" t="e">
        <f t="shared" si="4"/>
        <v>#N/A</v>
      </c>
      <c r="L76" s="78">
        <v>1.9</v>
      </c>
      <c r="M76" s="76"/>
      <c r="N76" s="19" t="s">
        <v>612</v>
      </c>
    </row>
    <row r="77" spans="1:14" x14ac:dyDescent="0.2">
      <c r="A77" s="42">
        <v>591</v>
      </c>
      <c r="B77" s="42">
        <v>6</v>
      </c>
      <c r="C77" s="42" t="s">
        <v>377</v>
      </c>
      <c r="D77" s="42"/>
      <c r="E77" s="42" t="e">
        <f>VLOOKUP(A77,References!$A$1:$E$3413,5,FALSE)</f>
        <v>#N/A</v>
      </c>
      <c r="F77" s="72" t="s">
        <v>68</v>
      </c>
      <c r="G77" s="47" t="s">
        <v>554</v>
      </c>
      <c r="H77" s="42" t="s">
        <v>60</v>
      </c>
      <c r="I77" s="43" t="e">
        <f>VLOOKUP(A77,References!A:I,9,FALSE)</f>
        <v>#N/A</v>
      </c>
      <c r="J77" s="42" t="s">
        <v>377</v>
      </c>
      <c r="K77" s="60" t="e">
        <f t="shared" si="4"/>
        <v>#N/A</v>
      </c>
      <c r="L77" s="78">
        <v>1.99</v>
      </c>
      <c r="M77" s="76"/>
      <c r="N77" s="19" t="s">
        <v>612</v>
      </c>
    </row>
    <row r="78" spans="1:14" x14ac:dyDescent="0.2">
      <c r="A78" s="42">
        <v>593</v>
      </c>
      <c r="B78" s="42">
        <v>6</v>
      </c>
      <c r="C78" s="42" t="s">
        <v>377</v>
      </c>
      <c r="D78" s="42"/>
      <c r="E78" s="42" t="e">
        <f>VLOOKUP(A78,References!$A$1:$E$3413,5,FALSE)</f>
        <v>#N/A</v>
      </c>
      <c r="F78" s="72" t="s">
        <v>192</v>
      </c>
      <c r="G78" s="47" t="s">
        <v>554</v>
      </c>
      <c r="H78" s="42" t="s">
        <v>61</v>
      </c>
      <c r="I78" s="43" t="e">
        <f>VLOOKUP(A78,References!A:I,9,FALSE)</f>
        <v>#N/A</v>
      </c>
      <c r="J78" s="42" t="s">
        <v>377</v>
      </c>
      <c r="K78" s="60" t="e">
        <f t="shared" si="4"/>
        <v>#N/A</v>
      </c>
      <c r="L78" s="78">
        <v>2.1</v>
      </c>
      <c r="M78" s="76"/>
      <c r="N78" s="19" t="s">
        <v>612</v>
      </c>
    </row>
    <row r="79" spans="1:14" x14ac:dyDescent="0.2">
      <c r="A79" s="42">
        <v>594</v>
      </c>
      <c r="B79" s="42">
        <v>6</v>
      </c>
      <c r="C79" s="42" t="s">
        <v>377</v>
      </c>
      <c r="D79" s="42"/>
      <c r="E79" s="42" t="e">
        <f>VLOOKUP(A79,References!$A$1:$E$3413,5,FALSE)</f>
        <v>#N/A</v>
      </c>
      <c r="F79" s="72" t="s">
        <v>64</v>
      </c>
      <c r="G79" s="47" t="s">
        <v>554</v>
      </c>
      <c r="H79" s="42" t="s">
        <v>61</v>
      </c>
      <c r="I79" s="43" t="e">
        <f>VLOOKUP(A79,References!A:I,9,FALSE)</f>
        <v>#N/A</v>
      </c>
      <c r="J79" s="42" t="s">
        <v>377</v>
      </c>
      <c r="K79" s="60" t="e">
        <f t="shared" si="4"/>
        <v>#N/A</v>
      </c>
      <c r="L79" s="78">
        <v>2.2000000000000002</v>
      </c>
      <c r="M79" s="76"/>
      <c r="N79" s="19" t="s">
        <v>612</v>
      </c>
    </row>
    <row r="80" spans="1:14" x14ac:dyDescent="0.2">
      <c r="A80" s="42">
        <v>595</v>
      </c>
      <c r="B80" s="42">
        <v>6</v>
      </c>
      <c r="C80" s="42" t="s">
        <v>377</v>
      </c>
      <c r="D80" s="42"/>
      <c r="E80" s="42" t="e">
        <f>VLOOKUP(A80,References!$A$1:$E$3413,5,FALSE)</f>
        <v>#N/A</v>
      </c>
      <c r="F80" s="72" t="s">
        <v>193</v>
      </c>
      <c r="G80" s="47" t="s">
        <v>554</v>
      </c>
      <c r="H80" s="42" t="s">
        <v>61</v>
      </c>
      <c r="I80" s="43" t="e">
        <f>VLOOKUP(A80,References!A:I,9,FALSE)</f>
        <v>#N/A</v>
      </c>
      <c r="J80" s="42" t="s">
        <v>377</v>
      </c>
      <c r="K80" s="60" t="e">
        <f t="shared" si="4"/>
        <v>#N/A</v>
      </c>
      <c r="L80" s="78">
        <v>2.2999999999999998</v>
      </c>
      <c r="M80" s="76"/>
      <c r="N80" s="19" t="s">
        <v>612</v>
      </c>
    </row>
    <row r="81" spans="1:14" x14ac:dyDescent="0.2">
      <c r="A81" s="42">
        <v>596</v>
      </c>
      <c r="B81" s="42">
        <v>6</v>
      </c>
      <c r="C81" s="42" t="s">
        <v>377</v>
      </c>
      <c r="D81" s="42"/>
      <c r="E81" s="42" t="e">
        <f>VLOOKUP(A81,References!$A$1:$E$3413,5,FALSE)</f>
        <v>#N/A</v>
      </c>
      <c r="F81" s="72" t="s">
        <v>194</v>
      </c>
      <c r="G81" s="47" t="s">
        <v>554</v>
      </c>
      <c r="H81" s="42" t="s">
        <v>61</v>
      </c>
      <c r="I81" s="43" t="e">
        <f>VLOOKUP(A81,References!A:I,9,FALSE)</f>
        <v>#N/A</v>
      </c>
      <c r="J81" s="42" t="s">
        <v>377</v>
      </c>
      <c r="K81" s="60" t="e">
        <f t="shared" si="4"/>
        <v>#N/A</v>
      </c>
      <c r="L81" s="78">
        <v>2.4</v>
      </c>
      <c r="M81" s="76"/>
      <c r="N81" s="19" t="s">
        <v>612</v>
      </c>
    </row>
    <row r="82" spans="1:14" x14ac:dyDescent="0.2">
      <c r="A82" s="42">
        <v>597</v>
      </c>
      <c r="B82" s="42">
        <v>6</v>
      </c>
      <c r="C82" s="42" t="s">
        <v>377</v>
      </c>
      <c r="D82" s="42"/>
      <c r="E82" s="42" t="e">
        <f>VLOOKUP(A82,References!$A$1:$E$3413,5,FALSE)</f>
        <v>#N/A</v>
      </c>
      <c r="F82" s="72" t="s">
        <v>65</v>
      </c>
      <c r="G82" s="47" t="s">
        <v>554</v>
      </c>
      <c r="H82" s="42" t="s">
        <v>61</v>
      </c>
      <c r="I82" s="43" t="e">
        <f>VLOOKUP(A82,References!A:I,9,FALSE)</f>
        <v>#N/A</v>
      </c>
      <c r="J82" s="42" t="s">
        <v>377</v>
      </c>
      <c r="K82" s="60" t="e">
        <f t="shared" si="4"/>
        <v>#N/A</v>
      </c>
      <c r="L82" s="78">
        <v>2.5</v>
      </c>
      <c r="M82" s="76"/>
      <c r="N82" s="19" t="s">
        <v>612</v>
      </c>
    </row>
    <row r="83" spans="1:14" x14ac:dyDescent="0.2">
      <c r="A83" s="42">
        <v>600</v>
      </c>
      <c r="B83" s="42">
        <v>6</v>
      </c>
      <c r="C83" s="42" t="s">
        <v>377</v>
      </c>
      <c r="D83" s="42"/>
      <c r="E83" s="42" t="e">
        <f>VLOOKUP(A83,References!$A$1:$E$3413,5,FALSE)</f>
        <v>#N/A</v>
      </c>
      <c r="F83" s="72" t="s">
        <v>42</v>
      </c>
      <c r="G83" s="47" t="s">
        <v>554</v>
      </c>
      <c r="H83" s="42" t="s">
        <v>61</v>
      </c>
      <c r="I83" s="43" t="e">
        <f>VLOOKUP(A83,References!A:I,9,FALSE)</f>
        <v>#N/A</v>
      </c>
      <c r="J83" s="42" t="s">
        <v>377</v>
      </c>
      <c r="K83" s="60" t="e">
        <f t="shared" si="4"/>
        <v>#N/A</v>
      </c>
      <c r="L83" s="78">
        <v>2.6</v>
      </c>
      <c r="M83" s="76"/>
      <c r="N83" s="19" t="s">
        <v>612</v>
      </c>
    </row>
    <row r="84" spans="1:14" x14ac:dyDescent="0.2">
      <c r="A84" s="42">
        <v>601</v>
      </c>
      <c r="B84" s="42">
        <v>6</v>
      </c>
      <c r="C84" s="42" t="s">
        <v>377</v>
      </c>
      <c r="D84" s="42"/>
      <c r="E84" s="42" t="e">
        <f>VLOOKUP(A84,References!$A$1:$E$3413,5,FALSE)</f>
        <v>#N/A</v>
      </c>
      <c r="F84" s="72" t="s">
        <v>43</v>
      </c>
      <c r="G84" s="47" t="s">
        <v>554</v>
      </c>
      <c r="H84" s="42" t="s">
        <v>61</v>
      </c>
      <c r="I84" s="43" t="e">
        <f>VLOOKUP(A84,References!A:I,9,FALSE)</f>
        <v>#N/A</v>
      </c>
      <c r="J84" s="42" t="s">
        <v>377</v>
      </c>
      <c r="K84" s="60" t="e">
        <f t="shared" si="4"/>
        <v>#N/A</v>
      </c>
      <c r="L84" s="78">
        <v>2.7</v>
      </c>
      <c r="M84" s="76"/>
      <c r="N84" s="19" t="s">
        <v>612</v>
      </c>
    </row>
    <row r="85" spans="1:14" x14ac:dyDescent="0.2">
      <c r="A85" s="42">
        <v>602</v>
      </c>
      <c r="B85" s="42">
        <v>6</v>
      </c>
      <c r="C85" s="42" t="s">
        <v>377</v>
      </c>
      <c r="D85" s="42"/>
      <c r="E85" s="42" t="e">
        <f>VLOOKUP(A85,References!$A$1:$E$3413,5,FALSE)</f>
        <v>#N/A</v>
      </c>
      <c r="F85" s="72" t="s">
        <v>66</v>
      </c>
      <c r="G85" s="47" t="s">
        <v>554</v>
      </c>
      <c r="H85" s="42" t="s">
        <v>61</v>
      </c>
      <c r="I85" s="43" t="e">
        <f>VLOOKUP(A85,References!A:I,9,FALSE)</f>
        <v>#N/A</v>
      </c>
      <c r="J85" s="42" t="s">
        <v>377</v>
      </c>
      <c r="K85" s="60" t="e">
        <f t="shared" si="4"/>
        <v>#N/A</v>
      </c>
      <c r="L85" s="78">
        <v>2.8</v>
      </c>
      <c r="M85" s="76"/>
      <c r="N85" s="19" t="s">
        <v>612</v>
      </c>
    </row>
    <row r="86" spans="1:14" x14ac:dyDescent="0.2">
      <c r="A86" s="42">
        <v>603</v>
      </c>
      <c r="B86" s="42">
        <v>6</v>
      </c>
      <c r="C86" s="42" t="s">
        <v>377</v>
      </c>
      <c r="D86" s="42"/>
      <c r="E86" s="42" t="e">
        <f>VLOOKUP(A86,References!$A$1:$E$3413,5,FALSE)</f>
        <v>#N/A</v>
      </c>
      <c r="F86" s="72" t="s">
        <v>67</v>
      </c>
      <c r="G86" s="47" t="s">
        <v>554</v>
      </c>
      <c r="H86" s="42" t="s">
        <v>61</v>
      </c>
      <c r="I86" s="43" t="e">
        <f>VLOOKUP(A86,References!A:I,9,FALSE)</f>
        <v>#N/A</v>
      </c>
      <c r="J86" s="42" t="s">
        <v>377</v>
      </c>
      <c r="K86" s="60" t="e">
        <f t="shared" si="4"/>
        <v>#N/A</v>
      </c>
      <c r="L86" s="78">
        <v>2.9</v>
      </c>
      <c r="M86" s="76"/>
      <c r="N86" s="19" t="s">
        <v>612</v>
      </c>
    </row>
    <row r="87" spans="1:14" x14ac:dyDescent="0.2">
      <c r="A87" s="42">
        <v>604</v>
      </c>
      <c r="B87" s="42">
        <v>6</v>
      </c>
      <c r="C87" s="42" t="s">
        <v>377</v>
      </c>
      <c r="D87" s="42"/>
      <c r="E87" s="42" t="e">
        <f>VLOOKUP(A87,References!$A$1:$E$3413,5,FALSE)</f>
        <v>#N/A</v>
      </c>
      <c r="F87" s="72" t="s">
        <v>68</v>
      </c>
      <c r="G87" s="47" t="s">
        <v>554</v>
      </c>
      <c r="H87" s="42" t="s">
        <v>61</v>
      </c>
      <c r="I87" s="43" t="e">
        <f>VLOOKUP(A87,References!A:I,9,FALSE)</f>
        <v>#N/A</v>
      </c>
      <c r="J87" s="42" t="s">
        <v>377</v>
      </c>
      <c r="K87" s="60" t="e">
        <f t="shared" si="4"/>
        <v>#N/A</v>
      </c>
      <c r="L87" s="78">
        <v>2.99</v>
      </c>
      <c r="M87" s="76"/>
      <c r="N87" s="19" t="s">
        <v>612</v>
      </c>
    </row>
    <row r="88" spans="1:14" x14ac:dyDescent="0.2">
      <c r="A88" s="42">
        <v>606</v>
      </c>
      <c r="B88" s="42">
        <v>6</v>
      </c>
      <c r="C88" s="42" t="s">
        <v>377</v>
      </c>
      <c r="D88" s="42"/>
      <c r="E88" s="42" t="e">
        <f>VLOOKUP(A88,References!$A$1:$E$3413,5,FALSE)</f>
        <v>#N/A</v>
      </c>
      <c r="F88" s="72" t="s">
        <v>192</v>
      </c>
      <c r="G88" s="47" t="s">
        <v>554</v>
      </c>
      <c r="H88" s="42" t="s">
        <v>62</v>
      </c>
      <c r="I88" s="43" t="e">
        <f>VLOOKUP(A88,References!A:I,9,FALSE)</f>
        <v>#N/A</v>
      </c>
      <c r="J88" s="42" t="s">
        <v>377</v>
      </c>
      <c r="K88" s="60" t="e">
        <f t="shared" si="4"/>
        <v>#N/A</v>
      </c>
      <c r="L88" s="78">
        <v>3.1</v>
      </c>
      <c r="M88" s="76"/>
      <c r="N88" s="19" t="s">
        <v>612</v>
      </c>
    </row>
    <row r="89" spans="1:14" x14ac:dyDescent="0.2">
      <c r="A89" s="42">
        <v>607</v>
      </c>
      <c r="B89" s="42">
        <v>6</v>
      </c>
      <c r="C89" s="42" t="s">
        <v>377</v>
      </c>
      <c r="D89" s="42"/>
      <c r="E89" s="42" t="e">
        <f>VLOOKUP(A89,References!$A$1:$E$3413,5,FALSE)</f>
        <v>#N/A</v>
      </c>
      <c r="F89" s="72" t="s">
        <v>64</v>
      </c>
      <c r="G89" s="47" t="s">
        <v>554</v>
      </c>
      <c r="H89" s="42" t="s">
        <v>62</v>
      </c>
      <c r="I89" s="43" t="e">
        <f>VLOOKUP(A89,References!A:I,9,FALSE)</f>
        <v>#N/A</v>
      </c>
      <c r="J89" s="42" t="s">
        <v>377</v>
      </c>
      <c r="K89" s="60" t="e">
        <f t="shared" si="4"/>
        <v>#N/A</v>
      </c>
      <c r="L89" s="78">
        <v>3.2</v>
      </c>
      <c r="M89" s="76"/>
      <c r="N89" s="19" t="s">
        <v>612</v>
      </c>
    </row>
    <row r="90" spans="1:14" x14ac:dyDescent="0.2">
      <c r="A90" s="42">
        <v>608</v>
      </c>
      <c r="B90" s="42">
        <v>6</v>
      </c>
      <c r="C90" s="42" t="s">
        <v>377</v>
      </c>
      <c r="D90" s="42"/>
      <c r="E90" s="42" t="e">
        <f>VLOOKUP(A90,References!$A$1:$E$3413,5,FALSE)</f>
        <v>#N/A</v>
      </c>
      <c r="F90" s="72" t="s">
        <v>193</v>
      </c>
      <c r="G90" s="47" t="s">
        <v>554</v>
      </c>
      <c r="H90" s="42" t="s">
        <v>62</v>
      </c>
      <c r="I90" s="43" t="e">
        <f>VLOOKUP(A90,References!A:I,9,FALSE)</f>
        <v>#N/A</v>
      </c>
      <c r="J90" s="42" t="s">
        <v>377</v>
      </c>
      <c r="K90" s="60" t="e">
        <f t="shared" si="4"/>
        <v>#N/A</v>
      </c>
      <c r="L90" s="78">
        <v>3.3</v>
      </c>
      <c r="M90" s="76"/>
      <c r="N90" s="19" t="s">
        <v>612</v>
      </c>
    </row>
    <row r="91" spans="1:14" x14ac:dyDescent="0.2">
      <c r="A91" s="42">
        <v>609</v>
      </c>
      <c r="B91" s="42">
        <v>6</v>
      </c>
      <c r="C91" s="42" t="s">
        <v>377</v>
      </c>
      <c r="D91" s="42"/>
      <c r="E91" s="42" t="e">
        <f>VLOOKUP(A91,References!$A$1:$E$3413,5,FALSE)</f>
        <v>#N/A</v>
      </c>
      <c r="F91" s="72" t="s">
        <v>194</v>
      </c>
      <c r="G91" s="47" t="s">
        <v>554</v>
      </c>
      <c r="H91" s="42" t="s">
        <v>62</v>
      </c>
      <c r="I91" s="43" t="e">
        <f>VLOOKUP(A91,References!A:I,9,FALSE)</f>
        <v>#N/A</v>
      </c>
      <c r="J91" s="42" t="s">
        <v>377</v>
      </c>
      <c r="K91" s="60" t="e">
        <f t="shared" si="4"/>
        <v>#N/A</v>
      </c>
      <c r="L91" s="78">
        <v>3.4</v>
      </c>
      <c r="M91" s="76"/>
      <c r="N91" s="19" t="s">
        <v>612</v>
      </c>
    </row>
    <row r="92" spans="1:14" x14ac:dyDescent="0.2">
      <c r="A92" s="42">
        <v>610</v>
      </c>
      <c r="B92" s="42">
        <v>6</v>
      </c>
      <c r="C92" s="42" t="s">
        <v>377</v>
      </c>
      <c r="D92" s="42"/>
      <c r="E92" s="42" t="e">
        <f>VLOOKUP(A92,References!$A$1:$E$3413,5,FALSE)</f>
        <v>#N/A</v>
      </c>
      <c r="F92" s="72" t="s">
        <v>65</v>
      </c>
      <c r="G92" s="47" t="s">
        <v>554</v>
      </c>
      <c r="H92" s="42" t="s">
        <v>62</v>
      </c>
      <c r="I92" s="43" t="e">
        <f>VLOOKUP(A92,References!A:I,9,FALSE)</f>
        <v>#N/A</v>
      </c>
      <c r="J92" s="42" t="s">
        <v>377</v>
      </c>
      <c r="K92" s="60" t="e">
        <f t="shared" si="4"/>
        <v>#N/A</v>
      </c>
      <c r="L92" s="78">
        <v>3.5</v>
      </c>
      <c r="M92" s="76"/>
      <c r="N92" s="19" t="s">
        <v>612</v>
      </c>
    </row>
    <row r="93" spans="1:14" x14ac:dyDescent="0.2">
      <c r="A93" s="42">
        <v>613</v>
      </c>
      <c r="B93" s="42">
        <v>6</v>
      </c>
      <c r="C93" s="42" t="s">
        <v>377</v>
      </c>
      <c r="D93" s="42"/>
      <c r="E93" s="42" t="e">
        <f>VLOOKUP(A93,References!$A$1:$E$3413,5,FALSE)</f>
        <v>#N/A</v>
      </c>
      <c r="F93" s="72" t="s">
        <v>42</v>
      </c>
      <c r="G93" s="47" t="s">
        <v>554</v>
      </c>
      <c r="H93" s="42" t="s">
        <v>62</v>
      </c>
      <c r="I93" s="43" t="e">
        <f>VLOOKUP(A93,References!A:I,9,FALSE)</f>
        <v>#N/A</v>
      </c>
      <c r="J93" s="42" t="s">
        <v>377</v>
      </c>
      <c r="K93" s="60" t="e">
        <f t="shared" si="4"/>
        <v>#N/A</v>
      </c>
      <c r="L93" s="78">
        <v>3.6</v>
      </c>
      <c r="M93" s="76"/>
      <c r="N93" s="19" t="s">
        <v>612</v>
      </c>
    </row>
    <row r="94" spans="1:14" x14ac:dyDescent="0.2">
      <c r="A94" s="42">
        <v>614</v>
      </c>
      <c r="B94" s="42">
        <v>6</v>
      </c>
      <c r="C94" s="42" t="s">
        <v>377</v>
      </c>
      <c r="D94" s="42"/>
      <c r="E94" s="42" t="e">
        <f>VLOOKUP(A94,References!$A$1:$E$3413,5,FALSE)</f>
        <v>#N/A</v>
      </c>
      <c r="F94" s="72" t="s">
        <v>43</v>
      </c>
      <c r="G94" s="47" t="s">
        <v>554</v>
      </c>
      <c r="H94" s="42" t="s">
        <v>62</v>
      </c>
      <c r="I94" s="43" t="e">
        <f>VLOOKUP(A94,References!A:I,9,FALSE)</f>
        <v>#N/A</v>
      </c>
      <c r="J94" s="42" t="s">
        <v>377</v>
      </c>
      <c r="K94" s="60" t="e">
        <f t="shared" si="4"/>
        <v>#N/A</v>
      </c>
      <c r="L94" s="78">
        <v>3.7</v>
      </c>
      <c r="M94" s="76"/>
      <c r="N94" s="19" t="s">
        <v>612</v>
      </c>
    </row>
    <row r="95" spans="1:14" x14ac:dyDescent="0.2">
      <c r="A95" s="42">
        <v>615</v>
      </c>
      <c r="B95" s="42">
        <v>6</v>
      </c>
      <c r="C95" s="42" t="s">
        <v>377</v>
      </c>
      <c r="D95" s="42"/>
      <c r="E95" s="42" t="e">
        <f>VLOOKUP(A95,References!$A$1:$E$3413,5,FALSE)</f>
        <v>#N/A</v>
      </c>
      <c r="F95" s="72" t="s">
        <v>66</v>
      </c>
      <c r="G95" s="47" t="s">
        <v>554</v>
      </c>
      <c r="H95" s="42" t="s">
        <v>62</v>
      </c>
      <c r="I95" s="43" t="e">
        <f>VLOOKUP(A95,References!A:I,9,FALSE)</f>
        <v>#N/A</v>
      </c>
      <c r="J95" s="42" t="s">
        <v>377</v>
      </c>
      <c r="K95" s="60" t="e">
        <f t="shared" ref="K95:K211" si="5">IF(E95=0,"",E95)</f>
        <v>#N/A</v>
      </c>
      <c r="L95" s="78">
        <v>3.8</v>
      </c>
      <c r="M95" s="76"/>
      <c r="N95" s="19" t="s">
        <v>612</v>
      </c>
    </row>
    <row r="96" spans="1:14" x14ac:dyDescent="0.2">
      <c r="A96" s="42">
        <v>616</v>
      </c>
      <c r="B96" s="42">
        <v>6</v>
      </c>
      <c r="C96" s="42" t="s">
        <v>377</v>
      </c>
      <c r="D96" s="42"/>
      <c r="E96" s="42" t="e">
        <f>VLOOKUP(A96,References!$A$1:$E$3413,5,FALSE)</f>
        <v>#N/A</v>
      </c>
      <c r="F96" s="72" t="s">
        <v>67</v>
      </c>
      <c r="G96" s="47" t="s">
        <v>554</v>
      </c>
      <c r="H96" s="42" t="s">
        <v>62</v>
      </c>
      <c r="I96" s="43" t="e">
        <f>VLOOKUP(A96,References!A:I,9,FALSE)</f>
        <v>#N/A</v>
      </c>
      <c r="J96" s="42" t="s">
        <v>377</v>
      </c>
      <c r="K96" s="60" t="e">
        <f t="shared" si="5"/>
        <v>#N/A</v>
      </c>
      <c r="L96" s="78">
        <v>3.9</v>
      </c>
      <c r="M96" s="76"/>
      <c r="N96" s="19" t="s">
        <v>612</v>
      </c>
    </row>
    <row r="97" spans="1:14" x14ac:dyDescent="0.2">
      <c r="A97" s="42">
        <v>617</v>
      </c>
      <c r="B97" s="42">
        <v>6</v>
      </c>
      <c r="C97" s="42" t="s">
        <v>377</v>
      </c>
      <c r="D97" s="42"/>
      <c r="E97" s="42" t="e">
        <f>VLOOKUP(A97,References!$A$1:$E$3413,5,FALSE)</f>
        <v>#N/A</v>
      </c>
      <c r="F97" s="72" t="s">
        <v>68</v>
      </c>
      <c r="G97" s="47" t="s">
        <v>554</v>
      </c>
      <c r="H97" s="42" t="s">
        <v>62</v>
      </c>
      <c r="I97" s="43" t="e">
        <f>VLOOKUP(A97,References!A:I,9,FALSE)</f>
        <v>#N/A</v>
      </c>
      <c r="J97" s="42" t="s">
        <v>377</v>
      </c>
      <c r="K97" s="60" t="e">
        <f t="shared" si="5"/>
        <v>#N/A</v>
      </c>
      <c r="L97" s="78">
        <v>3.99</v>
      </c>
      <c r="M97" s="76"/>
      <c r="N97" s="19" t="s">
        <v>612</v>
      </c>
    </row>
    <row r="98" spans="1:14" x14ac:dyDescent="0.2">
      <c r="A98" s="42">
        <v>619</v>
      </c>
      <c r="B98" s="42">
        <v>6</v>
      </c>
      <c r="C98" s="42" t="s">
        <v>377</v>
      </c>
      <c r="D98" s="42"/>
      <c r="E98" s="42" t="e">
        <f>VLOOKUP(A98,References!$A$1:$E$3413,5,FALSE)</f>
        <v>#N/A</v>
      </c>
      <c r="F98" s="72" t="s">
        <v>192</v>
      </c>
      <c r="G98" s="47" t="s">
        <v>554</v>
      </c>
      <c r="H98" s="42" t="s">
        <v>63</v>
      </c>
      <c r="I98" s="43" t="e">
        <f>VLOOKUP(A98,References!A:I,9,FALSE)</f>
        <v>#N/A</v>
      </c>
      <c r="J98" s="42" t="s">
        <v>377</v>
      </c>
      <c r="K98" s="60" t="e">
        <f t="shared" si="5"/>
        <v>#N/A</v>
      </c>
      <c r="L98" s="78">
        <v>4.0999999999999996</v>
      </c>
      <c r="M98" s="76"/>
      <c r="N98" s="19" t="s">
        <v>612</v>
      </c>
    </row>
    <row r="99" spans="1:14" x14ac:dyDescent="0.2">
      <c r="A99" s="42">
        <v>620</v>
      </c>
      <c r="B99" s="42">
        <v>6</v>
      </c>
      <c r="C99" s="42" t="s">
        <v>377</v>
      </c>
      <c r="D99" s="42"/>
      <c r="E99" s="42" t="e">
        <f>VLOOKUP(A99,References!$A$1:$E$3413,5,FALSE)</f>
        <v>#N/A</v>
      </c>
      <c r="F99" s="72" t="s">
        <v>64</v>
      </c>
      <c r="G99" s="47" t="s">
        <v>554</v>
      </c>
      <c r="H99" s="42" t="s">
        <v>63</v>
      </c>
      <c r="I99" s="43" t="e">
        <f>VLOOKUP(A99,References!A:I,9,FALSE)</f>
        <v>#N/A</v>
      </c>
      <c r="J99" s="42" t="s">
        <v>377</v>
      </c>
      <c r="K99" s="60" t="e">
        <f t="shared" si="5"/>
        <v>#N/A</v>
      </c>
      <c r="L99" s="78">
        <v>4.2</v>
      </c>
      <c r="M99" s="76"/>
      <c r="N99" s="19" t="s">
        <v>612</v>
      </c>
    </row>
    <row r="100" spans="1:14" x14ac:dyDescent="0.2">
      <c r="A100" s="42">
        <v>621</v>
      </c>
      <c r="B100" s="42">
        <v>6</v>
      </c>
      <c r="C100" s="42" t="s">
        <v>377</v>
      </c>
      <c r="D100" s="42"/>
      <c r="E100" s="42" t="e">
        <f>VLOOKUP(A100,References!$A$1:$E$3413,5,FALSE)</f>
        <v>#N/A</v>
      </c>
      <c r="F100" s="72" t="s">
        <v>193</v>
      </c>
      <c r="G100" s="47" t="s">
        <v>554</v>
      </c>
      <c r="H100" s="42" t="s">
        <v>63</v>
      </c>
      <c r="I100" s="43" t="e">
        <f>VLOOKUP(A100,References!A:I,9,FALSE)</f>
        <v>#N/A</v>
      </c>
      <c r="J100" s="42" t="s">
        <v>377</v>
      </c>
      <c r="K100" s="60" t="e">
        <f t="shared" si="5"/>
        <v>#N/A</v>
      </c>
      <c r="L100" s="78">
        <v>4.3</v>
      </c>
      <c r="M100" s="76"/>
      <c r="N100" s="19" t="s">
        <v>612</v>
      </c>
    </row>
    <row r="101" spans="1:14" x14ac:dyDescent="0.2">
      <c r="A101" s="42">
        <v>622</v>
      </c>
      <c r="B101" s="42">
        <v>6</v>
      </c>
      <c r="C101" s="42" t="s">
        <v>377</v>
      </c>
      <c r="D101" s="42"/>
      <c r="E101" s="42" t="e">
        <f>VLOOKUP(A101,References!$A$1:$E$3413,5,FALSE)</f>
        <v>#N/A</v>
      </c>
      <c r="F101" s="72" t="s">
        <v>194</v>
      </c>
      <c r="G101" s="47" t="s">
        <v>554</v>
      </c>
      <c r="H101" s="42" t="s">
        <v>63</v>
      </c>
      <c r="I101" s="43" t="e">
        <f>VLOOKUP(A101,References!A:I,9,FALSE)</f>
        <v>#N/A</v>
      </c>
      <c r="J101" s="42" t="s">
        <v>377</v>
      </c>
      <c r="K101" s="60" t="e">
        <f t="shared" si="5"/>
        <v>#N/A</v>
      </c>
      <c r="L101" s="78">
        <v>4.4000000000000004</v>
      </c>
      <c r="M101" s="76"/>
      <c r="N101" s="19" t="s">
        <v>612</v>
      </c>
    </row>
    <row r="102" spans="1:14" x14ac:dyDescent="0.2">
      <c r="A102" s="42">
        <v>623</v>
      </c>
      <c r="B102" s="42">
        <v>6</v>
      </c>
      <c r="C102" s="42" t="s">
        <v>377</v>
      </c>
      <c r="D102" s="42"/>
      <c r="E102" s="42" t="e">
        <f>VLOOKUP(A102,References!$A$1:$E$3413,5,FALSE)</f>
        <v>#N/A</v>
      </c>
      <c r="F102" s="72" t="s">
        <v>65</v>
      </c>
      <c r="G102" s="47" t="s">
        <v>554</v>
      </c>
      <c r="H102" s="42" t="s">
        <v>63</v>
      </c>
      <c r="I102" s="43" t="e">
        <f>VLOOKUP(A102,References!A:I,9,FALSE)</f>
        <v>#N/A</v>
      </c>
      <c r="J102" s="42" t="s">
        <v>377</v>
      </c>
      <c r="K102" s="60" t="e">
        <f t="shared" si="5"/>
        <v>#N/A</v>
      </c>
      <c r="L102" s="78">
        <v>4.5</v>
      </c>
      <c r="M102" s="76"/>
      <c r="N102" s="19" t="s">
        <v>612</v>
      </c>
    </row>
    <row r="103" spans="1:14" x14ac:dyDescent="0.2">
      <c r="A103" s="42">
        <v>626</v>
      </c>
      <c r="B103" s="42">
        <v>6</v>
      </c>
      <c r="C103" s="42" t="s">
        <v>377</v>
      </c>
      <c r="D103" s="42"/>
      <c r="E103" s="42" t="e">
        <f>VLOOKUP(A103,References!$A$1:$E$3413,5,FALSE)</f>
        <v>#N/A</v>
      </c>
      <c r="F103" s="72" t="s">
        <v>42</v>
      </c>
      <c r="G103" s="47" t="s">
        <v>554</v>
      </c>
      <c r="H103" s="42" t="s">
        <v>63</v>
      </c>
      <c r="I103" s="43" t="e">
        <f>VLOOKUP(A103,References!A:I,9,FALSE)</f>
        <v>#N/A</v>
      </c>
      <c r="J103" s="42" t="s">
        <v>377</v>
      </c>
      <c r="K103" s="60" t="e">
        <f t="shared" si="5"/>
        <v>#N/A</v>
      </c>
      <c r="L103" s="78">
        <v>4.5999999999999996</v>
      </c>
      <c r="M103" s="76"/>
      <c r="N103" s="19" t="s">
        <v>612</v>
      </c>
    </row>
    <row r="104" spans="1:14" x14ac:dyDescent="0.2">
      <c r="A104" s="42">
        <v>627</v>
      </c>
      <c r="B104" s="42">
        <v>6</v>
      </c>
      <c r="C104" s="42" t="s">
        <v>377</v>
      </c>
      <c r="D104" s="42"/>
      <c r="E104" s="42" t="e">
        <f>VLOOKUP(A104,References!$A$1:$E$3413,5,FALSE)</f>
        <v>#N/A</v>
      </c>
      <c r="F104" s="72" t="s">
        <v>43</v>
      </c>
      <c r="G104" s="47" t="s">
        <v>554</v>
      </c>
      <c r="H104" s="42" t="s">
        <v>63</v>
      </c>
      <c r="I104" s="43" t="e">
        <f>VLOOKUP(A104,References!A:I,9,FALSE)</f>
        <v>#N/A</v>
      </c>
      <c r="J104" s="42" t="s">
        <v>377</v>
      </c>
      <c r="K104" s="60" t="e">
        <f t="shared" si="5"/>
        <v>#N/A</v>
      </c>
      <c r="L104" s="78">
        <v>4.7</v>
      </c>
      <c r="M104" s="76"/>
      <c r="N104" s="19" t="s">
        <v>612</v>
      </c>
    </row>
    <row r="105" spans="1:14" x14ac:dyDescent="0.2">
      <c r="A105" s="42">
        <v>628</v>
      </c>
      <c r="B105" s="42">
        <v>6</v>
      </c>
      <c r="C105" s="42" t="s">
        <v>377</v>
      </c>
      <c r="D105" s="42"/>
      <c r="E105" s="42" t="e">
        <f>VLOOKUP(A105,References!$A$1:$E$3413,5,FALSE)</f>
        <v>#N/A</v>
      </c>
      <c r="F105" s="72" t="s">
        <v>66</v>
      </c>
      <c r="G105" s="47" t="s">
        <v>554</v>
      </c>
      <c r="H105" s="42" t="s">
        <v>63</v>
      </c>
      <c r="I105" s="43" t="e">
        <f>VLOOKUP(A105,References!A:I,9,FALSE)</f>
        <v>#N/A</v>
      </c>
      <c r="J105" s="42" t="s">
        <v>377</v>
      </c>
      <c r="K105" s="60" t="e">
        <f t="shared" si="5"/>
        <v>#N/A</v>
      </c>
      <c r="L105" s="78">
        <v>4.8</v>
      </c>
      <c r="M105" s="76"/>
      <c r="N105" s="19" t="s">
        <v>612</v>
      </c>
    </row>
    <row r="106" spans="1:14" x14ac:dyDescent="0.2">
      <c r="A106" s="42">
        <v>629</v>
      </c>
      <c r="B106" s="42">
        <v>6</v>
      </c>
      <c r="C106" s="42" t="s">
        <v>377</v>
      </c>
      <c r="D106" s="42"/>
      <c r="E106" s="42" t="e">
        <f>VLOOKUP(A106,References!$A$1:$E$3413,5,FALSE)</f>
        <v>#N/A</v>
      </c>
      <c r="F106" s="72" t="s">
        <v>67</v>
      </c>
      <c r="G106" s="47" t="s">
        <v>554</v>
      </c>
      <c r="H106" s="42" t="s">
        <v>63</v>
      </c>
      <c r="I106" s="43" t="e">
        <f>VLOOKUP(A106,References!A:I,9,FALSE)</f>
        <v>#N/A</v>
      </c>
      <c r="J106" s="42" t="s">
        <v>377</v>
      </c>
      <c r="K106" s="60" t="e">
        <f t="shared" si="5"/>
        <v>#N/A</v>
      </c>
      <c r="L106" s="78">
        <v>4.9000000000000004</v>
      </c>
      <c r="M106" s="76"/>
      <c r="N106" s="19" t="s">
        <v>612</v>
      </c>
    </row>
    <row r="107" spans="1:14" x14ac:dyDescent="0.2">
      <c r="A107" s="42">
        <v>630</v>
      </c>
      <c r="B107" s="42">
        <v>6</v>
      </c>
      <c r="C107" s="42" t="s">
        <v>377</v>
      </c>
      <c r="D107" s="42"/>
      <c r="E107" s="42" t="e">
        <f>VLOOKUP(A107,References!$A$1:$E$3413,5,FALSE)</f>
        <v>#N/A</v>
      </c>
      <c r="F107" s="72" t="s">
        <v>68</v>
      </c>
      <c r="G107" s="47" t="s">
        <v>554</v>
      </c>
      <c r="H107" s="42" t="s">
        <v>63</v>
      </c>
      <c r="I107" s="43" t="e">
        <f>VLOOKUP(A107,References!A:I,9,FALSE)</f>
        <v>#N/A</v>
      </c>
      <c r="J107" s="42" t="s">
        <v>377</v>
      </c>
      <c r="K107" s="60" t="e">
        <f t="shared" si="5"/>
        <v>#N/A</v>
      </c>
      <c r="L107" s="78">
        <v>4.99</v>
      </c>
      <c r="M107" s="76"/>
      <c r="N107" s="19" t="s">
        <v>612</v>
      </c>
    </row>
    <row r="108" spans="1:14" x14ac:dyDescent="0.2">
      <c r="A108" s="42">
        <v>632</v>
      </c>
      <c r="B108" s="42">
        <v>6</v>
      </c>
      <c r="C108" s="42" t="s">
        <v>377</v>
      </c>
      <c r="D108" s="42"/>
      <c r="E108" s="42" t="e">
        <f>VLOOKUP(A108,References!$A$1:$E$3413,5,FALSE)</f>
        <v>#N/A</v>
      </c>
      <c r="F108" s="72" t="s">
        <v>192</v>
      </c>
      <c r="G108" s="47" t="s">
        <v>554</v>
      </c>
      <c r="H108" s="42" t="s">
        <v>457</v>
      </c>
      <c r="I108" s="43" t="e">
        <f>VLOOKUP(A108,References!A:I,9,FALSE)</f>
        <v>#N/A</v>
      </c>
      <c r="J108" s="42" t="s">
        <v>377</v>
      </c>
      <c r="K108" s="60" t="e">
        <f t="shared" si="5"/>
        <v>#N/A</v>
      </c>
      <c r="L108" s="78">
        <v>5.0999999999999996</v>
      </c>
      <c r="M108" s="76"/>
      <c r="N108" s="19" t="s">
        <v>612</v>
      </c>
    </row>
    <row r="109" spans="1:14" x14ac:dyDescent="0.2">
      <c r="A109" s="42">
        <v>633</v>
      </c>
      <c r="B109" s="42">
        <v>6</v>
      </c>
      <c r="C109" s="42" t="s">
        <v>377</v>
      </c>
      <c r="D109" s="42"/>
      <c r="E109" s="42" t="e">
        <f>VLOOKUP(A109,References!$A$1:$E$3413,5,FALSE)</f>
        <v>#N/A</v>
      </c>
      <c r="F109" s="72" t="s">
        <v>64</v>
      </c>
      <c r="G109" s="47" t="s">
        <v>554</v>
      </c>
      <c r="H109" s="42" t="s">
        <v>457</v>
      </c>
      <c r="I109" s="43" t="e">
        <f>VLOOKUP(A109,References!A:I,9,FALSE)</f>
        <v>#N/A</v>
      </c>
      <c r="J109" s="42" t="s">
        <v>377</v>
      </c>
      <c r="K109" s="60" t="e">
        <f t="shared" si="5"/>
        <v>#N/A</v>
      </c>
      <c r="L109" s="78">
        <v>5.2</v>
      </c>
      <c r="M109" s="76"/>
      <c r="N109" s="19" t="s">
        <v>612</v>
      </c>
    </row>
    <row r="110" spans="1:14" x14ac:dyDescent="0.2">
      <c r="A110" s="42">
        <v>634</v>
      </c>
      <c r="B110" s="42">
        <v>6</v>
      </c>
      <c r="C110" s="42" t="s">
        <v>377</v>
      </c>
      <c r="D110" s="42"/>
      <c r="E110" s="42" t="e">
        <f>VLOOKUP(A110,References!$A$1:$E$3413,5,FALSE)</f>
        <v>#N/A</v>
      </c>
      <c r="F110" s="72" t="s">
        <v>193</v>
      </c>
      <c r="G110" s="47" t="s">
        <v>554</v>
      </c>
      <c r="H110" s="42" t="s">
        <v>457</v>
      </c>
      <c r="I110" s="43" t="e">
        <f>VLOOKUP(A110,References!A:I,9,FALSE)</f>
        <v>#N/A</v>
      </c>
      <c r="J110" s="42" t="s">
        <v>377</v>
      </c>
      <c r="K110" s="60" t="e">
        <f t="shared" si="5"/>
        <v>#N/A</v>
      </c>
      <c r="L110" s="78">
        <v>5.3</v>
      </c>
      <c r="M110" s="76"/>
      <c r="N110" s="19" t="s">
        <v>612</v>
      </c>
    </row>
    <row r="111" spans="1:14" x14ac:dyDescent="0.2">
      <c r="A111" s="42">
        <v>635</v>
      </c>
      <c r="B111" s="42">
        <v>6</v>
      </c>
      <c r="C111" s="42" t="s">
        <v>377</v>
      </c>
      <c r="D111" s="42"/>
      <c r="E111" s="42" t="e">
        <f>VLOOKUP(A111,References!$A$1:$E$3413,5,FALSE)</f>
        <v>#N/A</v>
      </c>
      <c r="F111" s="72" t="s">
        <v>194</v>
      </c>
      <c r="G111" s="47" t="s">
        <v>554</v>
      </c>
      <c r="H111" s="42" t="s">
        <v>457</v>
      </c>
      <c r="I111" s="43" t="e">
        <f>VLOOKUP(A111,References!A:I,9,FALSE)</f>
        <v>#N/A</v>
      </c>
      <c r="J111" s="42" t="s">
        <v>377</v>
      </c>
      <c r="K111" s="60" t="e">
        <f t="shared" si="5"/>
        <v>#N/A</v>
      </c>
      <c r="L111" s="78">
        <v>5.4</v>
      </c>
      <c r="M111" s="76"/>
      <c r="N111" s="19" t="s">
        <v>612</v>
      </c>
    </row>
    <row r="112" spans="1:14" x14ac:dyDescent="0.2">
      <c r="A112" s="42">
        <v>636</v>
      </c>
      <c r="B112" s="42">
        <v>6</v>
      </c>
      <c r="C112" s="42" t="s">
        <v>377</v>
      </c>
      <c r="D112" s="42"/>
      <c r="E112" s="42" t="e">
        <f>VLOOKUP(A112,References!$A$1:$E$3413,5,FALSE)</f>
        <v>#N/A</v>
      </c>
      <c r="F112" s="72" t="s">
        <v>65</v>
      </c>
      <c r="G112" s="47" t="s">
        <v>554</v>
      </c>
      <c r="H112" s="42" t="s">
        <v>457</v>
      </c>
      <c r="I112" s="43" t="e">
        <f>VLOOKUP(A112,References!A:I,9,FALSE)</f>
        <v>#N/A</v>
      </c>
      <c r="J112" s="42" t="s">
        <v>377</v>
      </c>
      <c r="K112" s="60" t="e">
        <f t="shared" si="5"/>
        <v>#N/A</v>
      </c>
      <c r="L112" s="78">
        <v>5.5</v>
      </c>
      <c r="M112" s="76"/>
      <c r="N112" s="19" t="s">
        <v>612</v>
      </c>
    </row>
    <row r="113" spans="1:14" x14ac:dyDescent="0.2">
      <c r="A113" s="42">
        <v>639</v>
      </c>
      <c r="B113" s="42">
        <v>6</v>
      </c>
      <c r="C113" s="42" t="s">
        <v>377</v>
      </c>
      <c r="D113" s="42"/>
      <c r="E113" s="42" t="e">
        <f>VLOOKUP(A113,References!$A$1:$E$3413,5,FALSE)</f>
        <v>#N/A</v>
      </c>
      <c r="F113" s="72" t="s">
        <v>42</v>
      </c>
      <c r="G113" s="47" t="s">
        <v>554</v>
      </c>
      <c r="H113" s="42" t="s">
        <v>457</v>
      </c>
      <c r="I113" s="43" t="e">
        <f>VLOOKUP(A113,References!A:I,9,FALSE)</f>
        <v>#N/A</v>
      </c>
      <c r="J113" s="42" t="s">
        <v>377</v>
      </c>
      <c r="K113" s="60" t="e">
        <f t="shared" si="5"/>
        <v>#N/A</v>
      </c>
      <c r="L113" s="78">
        <v>5.6</v>
      </c>
      <c r="M113" s="76"/>
      <c r="N113" s="19" t="s">
        <v>612</v>
      </c>
    </row>
    <row r="114" spans="1:14" x14ac:dyDescent="0.2">
      <c r="A114" s="42">
        <v>640</v>
      </c>
      <c r="B114" s="42">
        <v>6</v>
      </c>
      <c r="C114" s="42" t="s">
        <v>377</v>
      </c>
      <c r="D114" s="42"/>
      <c r="E114" s="42" t="e">
        <f>VLOOKUP(A114,References!$A$1:$E$3413,5,FALSE)</f>
        <v>#N/A</v>
      </c>
      <c r="F114" s="72" t="s">
        <v>43</v>
      </c>
      <c r="G114" s="47" t="s">
        <v>554</v>
      </c>
      <c r="H114" s="42" t="s">
        <v>457</v>
      </c>
      <c r="I114" s="43" t="e">
        <f>VLOOKUP(A114,References!A:I,9,FALSE)</f>
        <v>#N/A</v>
      </c>
      <c r="J114" s="42" t="s">
        <v>377</v>
      </c>
      <c r="K114" s="60" t="e">
        <f t="shared" si="5"/>
        <v>#N/A</v>
      </c>
      <c r="L114" s="78">
        <v>5.7</v>
      </c>
      <c r="M114" s="76"/>
      <c r="N114" s="19" t="s">
        <v>612</v>
      </c>
    </row>
    <row r="115" spans="1:14" x14ac:dyDescent="0.2">
      <c r="A115" s="42">
        <v>641</v>
      </c>
      <c r="B115" s="42">
        <v>6</v>
      </c>
      <c r="C115" s="42" t="s">
        <v>377</v>
      </c>
      <c r="D115" s="42"/>
      <c r="E115" s="42" t="e">
        <f>VLOOKUP(A115,References!$A$1:$E$3413,5,FALSE)</f>
        <v>#N/A</v>
      </c>
      <c r="F115" s="72" t="s">
        <v>66</v>
      </c>
      <c r="G115" s="47" t="s">
        <v>554</v>
      </c>
      <c r="H115" s="42" t="s">
        <v>457</v>
      </c>
      <c r="I115" s="43" t="e">
        <f>VLOOKUP(A115,References!A:I,9,FALSE)</f>
        <v>#N/A</v>
      </c>
      <c r="J115" s="42" t="s">
        <v>377</v>
      </c>
      <c r="K115" s="60" t="e">
        <f t="shared" si="5"/>
        <v>#N/A</v>
      </c>
      <c r="L115" s="78">
        <v>5.8</v>
      </c>
      <c r="M115" s="76"/>
      <c r="N115" s="19" t="s">
        <v>612</v>
      </c>
    </row>
    <row r="116" spans="1:14" x14ac:dyDescent="0.2">
      <c r="A116" s="42">
        <v>642</v>
      </c>
      <c r="B116" s="42">
        <v>6</v>
      </c>
      <c r="C116" s="42" t="s">
        <v>377</v>
      </c>
      <c r="D116" s="42"/>
      <c r="E116" s="42" t="e">
        <f>VLOOKUP(A116,References!$A$1:$E$3413,5,FALSE)</f>
        <v>#N/A</v>
      </c>
      <c r="F116" s="72" t="s">
        <v>67</v>
      </c>
      <c r="G116" s="47" t="s">
        <v>554</v>
      </c>
      <c r="H116" s="42" t="s">
        <v>457</v>
      </c>
      <c r="I116" s="43" t="e">
        <f>VLOOKUP(A116,References!A:I,9,FALSE)</f>
        <v>#N/A</v>
      </c>
      <c r="J116" s="42" t="s">
        <v>377</v>
      </c>
      <c r="K116" s="60" t="e">
        <f t="shared" si="5"/>
        <v>#N/A</v>
      </c>
      <c r="L116" s="78">
        <v>5.9</v>
      </c>
      <c r="M116" s="76"/>
      <c r="N116" s="19" t="s">
        <v>612</v>
      </c>
    </row>
    <row r="117" spans="1:14" x14ac:dyDescent="0.2">
      <c r="A117" s="42">
        <v>643</v>
      </c>
      <c r="B117" s="42">
        <v>6</v>
      </c>
      <c r="C117" s="42" t="s">
        <v>377</v>
      </c>
      <c r="D117" s="42"/>
      <c r="E117" s="42" t="e">
        <f>VLOOKUP(A117,References!$A$1:$E$3413,5,FALSE)</f>
        <v>#N/A</v>
      </c>
      <c r="F117" s="72" t="s">
        <v>68</v>
      </c>
      <c r="G117" s="47" t="s">
        <v>554</v>
      </c>
      <c r="H117" s="42" t="s">
        <v>457</v>
      </c>
      <c r="I117" s="43" t="e">
        <f>VLOOKUP(A117,References!A:I,9,FALSE)</f>
        <v>#N/A</v>
      </c>
      <c r="J117" s="42" t="s">
        <v>377</v>
      </c>
      <c r="K117" s="60" t="e">
        <f t="shared" si="5"/>
        <v>#N/A</v>
      </c>
      <c r="L117" s="78">
        <v>5.99</v>
      </c>
      <c r="M117" s="76"/>
      <c r="N117" s="19" t="s">
        <v>612</v>
      </c>
    </row>
    <row r="118" spans="1:14" s="42" customFormat="1" x14ac:dyDescent="0.2">
      <c r="A118" s="42">
        <v>644</v>
      </c>
      <c r="B118" s="42">
        <v>6</v>
      </c>
      <c r="C118" s="42" t="s">
        <v>377</v>
      </c>
      <c r="E118" s="42" t="e">
        <f>VLOOKUP(A118,References!$A$1:$E$3413,5,FALSE)</f>
        <v>#N/A</v>
      </c>
      <c r="F118" s="72" t="s">
        <v>603</v>
      </c>
      <c r="G118" s="42" t="s">
        <v>554</v>
      </c>
      <c r="I118" s="43" t="e">
        <f>VLOOKUP(A118,References!A:I,9,FALSE)</f>
        <v>#N/A</v>
      </c>
      <c r="J118" s="42" t="s">
        <v>377</v>
      </c>
      <c r="K118" s="60" t="e">
        <f t="shared" si="5"/>
        <v>#N/A</v>
      </c>
      <c r="L118" s="78">
        <v>10</v>
      </c>
      <c r="M118" s="76"/>
    </row>
    <row r="119" spans="1:14" s="42" customFormat="1" x14ac:dyDescent="0.2">
      <c r="A119" s="42">
        <v>542</v>
      </c>
      <c r="B119" s="42">
        <v>6</v>
      </c>
      <c r="C119" s="42" t="s">
        <v>377</v>
      </c>
      <c r="D119" s="65"/>
      <c r="E119" s="42" t="e">
        <f>VLOOKUP(A119,References!$A$1:$E$3413,5,FALSE)</f>
        <v>#N/A</v>
      </c>
      <c r="F119" s="74" t="s">
        <v>604</v>
      </c>
      <c r="G119" s="64" t="s">
        <v>435</v>
      </c>
      <c r="I119" s="43" t="e">
        <f>VLOOKUP(A119,References!A:I,9,FALSE)</f>
        <v>#N/A</v>
      </c>
      <c r="J119" s="42" t="s">
        <v>377</v>
      </c>
      <c r="K119" s="24" t="e">
        <f>IF(E119=0,"",E119)</f>
        <v>#N/A</v>
      </c>
      <c r="L119" s="81" t="s">
        <v>56</v>
      </c>
      <c r="M119" s="78" t="s">
        <v>616</v>
      </c>
    </row>
    <row r="120" spans="1:14" s="42" customFormat="1" x14ac:dyDescent="0.2">
      <c r="A120" s="42">
        <v>542.1</v>
      </c>
      <c r="B120" s="42">
        <v>6</v>
      </c>
      <c r="C120" s="42" t="s">
        <v>377</v>
      </c>
      <c r="D120" s="65"/>
      <c r="E120" s="42" t="e">
        <f>VLOOKUP(A120,References!$A$1:$E$3413,5,FALSE)</f>
        <v>#N/A</v>
      </c>
      <c r="F120" s="74" t="s">
        <v>605</v>
      </c>
      <c r="G120" s="64" t="s">
        <v>435</v>
      </c>
      <c r="I120" s="43" t="e">
        <f>VLOOKUP(A120,References!A:I,9,FALSE)</f>
        <v>#N/A</v>
      </c>
      <c r="J120" s="42" t="s">
        <v>377</v>
      </c>
      <c r="K120" s="24" t="e">
        <f>IF(E120=0,"",E120)</f>
        <v>#N/A</v>
      </c>
      <c r="L120" s="81" t="s">
        <v>608</v>
      </c>
      <c r="M120" s="78" t="s">
        <v>616</v>
      </c>
    </row>
    <row r="121" spans="1:14" s="42" customFormat="1" x14ac:dyDescent="0.2">
      <c r="A121" s="42">
        <v>542.20000000000005</v>
      </c>
      <c r="B121" s="42">
        <v>6</v>
      </c>
      <c r="C121" s="42" t="s">
        <v>377</v>
      </c>
      <c r="D121" s="65"/>
      <c r="E121" s="42" t="e">
        <f>VLOOKUP(A121,References!$A$1:$E$3413,5,FALSE)</f>
        <v>#N/A</v>
      </c>
      <c r="F121" s="74" t="s">
        <v>606</v>
      </c>
      <c r="G121" s="64" t="s">
        <v>435</v>
      </c>
      <c r="I121" s="43" t="e">
        <f>VLOOKUP(A121,References!A:I,9,FALSE)</f>
        <v>#N/A</v>
      </c>
      <c r="J121" s="42" t="s">
        <v>377</v>
      </c>
      <c r="K121" s="24" t="e">
        <f>IF(E121=0,"",E121)</f>
        <v>#N/A</v>
      </c>
      <c r="L121" s="81" t="s">
        <v>609</v>
      </c>
      <c r="M121" s="78" t="s">
        <v>616</v>
      </c>
    </row>
    <row r="122" spans="1:14" s="42" customFormat="1" x14ac:dyDescent="0.2">
      <c r="A122" s="42">
        <v>542.29999999999995</v>
      </c>
      <c r="B122" s="42">
        <v>6</v>
      </c>
      <c r="C122" s="42" t="s">
        <v>377</v>
      </c>
      <c r="D122" s="65"/>
      <c r="E122" s="42" t="e">
        <f>VLOOKUP(A122,References!$A$1:$E$3413,5,FALSE)</f>
        <v>#N/A</v>
      </c>
      <c r="F122" s="74" t="s">
        <v>598</v>
      </c>
      <c r="G122" s="64" t="s">
        <v>538</v>
      </c>
      <c r="I122" s="43" t="e">
        <f>VLOOKUP(A122,References!A:I,9,FALSE)</f>
        <v>#N/A</v>
      </c>
      <c r="J122" s="63" t="s">
        <v>377</v>
      </c>
      <c r="K122" s="61" t="e">
        <f>IF(E122="x","TRUE",IF(E122="Yes",TRUE,"FALSE"))</f>
        <v>#N/A</v>
      </c>
      <c r="L122" s="78" t="b">
        <v>1</v>
      </c>
      <c r="M122" s="19" t="s">
        <v>615</v>
      </c>
      <c r="N122" s="19" t="s">
        <v>613</v>
      </c>
    </row>
    <row r="123" spans="1:14" x14ac:dyDescent="0.2">
      <c r="A123" s="42">
        <v>1020</v>
      </c>
      <c r="B123" s="42">
        <v>9</v>
      </c>
      <c r="C123" s="42" t="s">
        <v>88</v>
      </c>
      <c r="D123" s="42">
        <v>2</v>
      </c>
      <c r="E123" s="42" t="e">
        <f>VLOOKUP(A123,References!$A$1:$E$3413,5,FALSE)</f>
        <v>#N/A</v>
      </c>
      <c r="F123" s="50" t="s">
        <v>93</v>
      </c>
      <c r="G123" s="24" t="s">
        <v>542</v>
      </c>
      <c r="H123" s="42"/>
      <c r="I123" s="43" t="e">
        <f>VLOOKUP(A123,References!A:I,9,FALSE)</f>
        <v>#N/A</v>
      </c>
      <c r="J123" s="42" t="s">
        <v>599</v>
      </c>
      <c r="K123" s="24" t="e">
        <f t="shared" ref="K123:K151" si="6">IF(E123=0,"",E123)</f>
        <v>#N/A</v>
      </c>
      <c r="L123" s="78">
        <v>20</v>
      </c>
      <c r="M123" s="77" t="s">
        <v>619</v>
      </c>
      <c r="N123" s="19" t="s">
        <v>601</v>
      </c>
    </row>
    <row r="124" spans="1:14" x14ac:dyDescent="0.2">
      <c r="A124" s="42">
        <v>1021</v>
      </c>
      <c r="B124" s="42">
        <v>9</v>
      </c>
      <c r="C124" s="42" t="s">
        <v>88</v>
      </c>
      <c r="D124" s="42">
        <v>3</v>
      </c>
      <c r="E124" s="42" t="e">
        <f>VLOOKUP(A124,References!$A$1:$E$3413,5,FALSE)</f>
        <v>#N/A</v>
      </c>
      <c r="F124" s="50" t="s">
        <v>93</v>
      </c>
      <c r="G124" s="24" t="s">
        <v>542</v>
      </c>
      <c r="H124" s="42"/>
      <c r="I124" s="43" t="e">
        <f>VLOOKUP(A124,References!A:I,9,FALSE)</f>
        <v>#N/A</v>
      </c>
      <c r="J124" s="42" t="s">
        <v>599</v>
      </c>
      <c r="K124" s="24" t="e">
        <f t="shared" si="6"/>
        <v>#N/A</v>
      </c>
      <c r="L124" s="78">
        <v>21</v>
      </c>
      <c r="M124" s="77" t="s">
        <v>619</v>
      </c>
      <c r="N124" s="19" t="s">
        <v>601</v>
      </c>
    </row>
    <row r="125" spans="1:14" x14ac:dyDescent="0.2">
      <c r="A125" s="42">
        <v>1022</v>
      </c>
      <c r="B125" s="42">
        <v>9</v>
      </c>
      <c r="C125" s="42" t="s">
        <v>88</v>
      </c>
      <c r="D125" s="42">
        <v>4</v>
      </c>
      <c r="E125" s="42" t="e">
        <f>VLOOKUP(A125,References!$A$1:$E$3413,5,FALSE)</f>
        <v>#N/A</v>
      </c>
      <c r="F125" s="50" t="s">
        <v>93</v>
      </c>
      <c r="G125" s="24" t="s">
        <v>542</v>
      </c>
      <c r="H125" s="42"/>
      <c r="I125" s="43" t="e">
        <f>VLOOKUP(A125,References!A:I,9,FALSE)</f>
        <v>#N/A</v>
      </c>
      <c r="J125" s="42" t="s">
        <v>599</v>
      </c>
      <c r="K125" s="24" t="e">
        <f t="shared" si="6"/>
        <v>#N/A</v>
      </c>
      <c r="L125" s="78">
        <v>22</v>
      </c>
      <c r="M125" s="77" t="s">
        <v>619</v>
      </c>
      <c r="N125" s="19" t="s">
        <v>601</v>
      </c>
    </row>
    <row r="126" spans="1:14" x14ac:dyDescent="0.2">
      <c r="A126" s="42">
        <v>1023</v>
      </c>
      <c r="B126" s="42">
        <v>9</v>
      </c>
      <c r="C126" s="42" t="s">
        <v>88</v>
      </c>
      <c r="D126" s="42">
        <v>5</v>
      </c>
      <c r="E126" s="42" t="e">
        <f>VLOOKUP(A126,References!$A$1:$E$3413,5,FALSE)</f>
        <v>#N/A</v>
      </c>
      <c r="F126" s="50" t="s">
        <v>93</v>
      </c>
      <c r="G126" s="24" t="s">
        <v>542</v>
      </c>
      <c r="H126" s="42"/>
      <c r="I126" s="43" t="e">
        <f>VLOOKUP(A126,References!A:I,9,FALSE)</f>
        <v>#N/A</v>
      </c>
      <c r="J126" s="42" t="s">
        <v>599</v>
      </c>
      <c r="K126" s="24" t="e">
        <f t="shared" si="6"/>
        <v>#N/A</v>
      </c>
      <c r="L126" s="78">
        <v>23</v>
      </c>
      <c r="M126" s="77" t="s">
        <v>619</v>
      </c>
      <c r="N126" s="19" t="s">
        <v>601</v>
      </c>
    </row>
    <row r="127" spans="1:14" x14ac:dyDescent="0.2">
      <c r="A127" s="42">
        <v>1024</v>
      </c>
      <c r="B127" s="42">
        <v>9</v>
      </c>
      <c r="C127" s="42" t="s">
        <v>88</v>
      </c>
      <c r="D127" s="42">
        <v>6</v>
      </c>
      <c r="E127" s="42" t="e">
        <f>VLOOKUP(A127,References!$A$1:$E$3413,5,FALSE)</f>
        <v>#N/A</v>
      </c>
      <c r="F127" s="50" t="s">
        <v>93</v>
      </c>
      <c r="G127" s="24" t="s">
        <v>542</v>
      </c>
      <c r="H127" s="42"/>
      <c r="I127" s="43" t="e">
        <f>VLOOKUP(A127,References!A:I,9,FALSE)</f>
        <v>#N/A</v>
      </c>
      <c r="J127" s="42" t="s">
        <v>599</v>
      </c>
      <c r="K127" s="24" t="e">
        <f t="shared" si="6"/>
        <v>#N/A</v>
      </c>
      <c r="L127" s="78">
        <v>24</v>
      </c>
      <c r="M127" s="77" t="s">
        <v>619</v>
      </c>
      <c r="N127" s="19" t="s">
        <v>601</v>
      </c>
    </row>
    <row r="128" spans="1:14" x14ac:dyDescent="0.2">
      <c r="A128" s="42">
        <v>1025</v>
      </c>
      <c r="B128" s="42">
        <v>9</v>
      </c>
      <c r="C128" s="42" t="s">
        <v>88</v>
      </c>
      <c r="D128" s="42">
        <v>7</v>
      </c>
      <c r="E128" s="42" t="e">
        <f>VLOOKUP(A128,References!$A$1:$E$3413,5,FALSE)</f>
        <v>#N/A</v>
      </c>
      <c r="F128" s="50" t="s">
        <v>93</v>
      </c>
      <c r="G128" s="24" t="s">
        <v>542</v>
      </c>
      <c r="H128" s="42"/>
      <c r="I128" s="43" t="e">
        <f>VLOOKUP(A128,References!A:I,9,FALSE)</f>
        <v>#N/A</v>
      </c>
      <c r="J128" s="42" t="s">
        <v>599</v>
      </c>
      <c r="K128" s="24" t="e">
        <f t="shared" si="6"/>
        <v>#N/A</v>
      </c>
      <c r="L128" s="78">
        <v>25</v>
      </c>
      <c r="M128" s="77" t="s">
        <v>619</v>
      </c>
      <c r="N128" s="19" t="s">
        <v>601</v>
      </c>
    </row>
    <row r="129" spans="1:14" x14ac:dyDescent="0.2">
      <c r="A129" s="42">
        <v>1026</v>
      </c>
      <c r="B129" s="42">
        <v>9</v>
      </c>
      <c r="C129" s="42" t="s">
        <v>88</v>
      </c>
      <c r="D129" s="42">
        <v>8</v>
      </c>
      <c r="E129" s="42" t="e">
        <f>VLOOKUP(A129,References!$A$1:$E$3413,5,FALSE)</f>
        <v>#N/A</v>
      </c>
      <c r="F129" s="50" t="s">
        <v>93</v>
      </c>
      <c r="G129" s="24" t="s">
        <v>542</v>
      </c>
      <c r="H129" s="42"/>
      <c r="I129" s="43" t="e">
        <f>VLOOKUP(A129,References!A:I,9,FALSE)</f>
        <v>#N/A</v>
      </c>
      <c r="J129" s="42" t="s">
        <v>599</v>
      </c>
      <c r="K129" s="24" t="e">
        <f t="shared" si="6"/>
        <v>#N/A</v>
      </c>
      <c r="L129" s="78">
        <v>26</v>
      </c>
      <c r="M129" s="77" t="s">
        <v>619</v>
      </c>
      <c r="N129" s="19" t="s">
        <v>601</v>
      </c>
    </row>
    <row r="130" spans="1:14" x14ac:dyDescent="0.2">
      <c r="A130" s="42">
        <v>1029</v>
      </c>
      <c r="B130" s="42">
        <v>9</v>
      </c>
      <c r="C130" s="42" t="s">
        <v>88</v>
      </c>
      <c r="D130" s="42">
        <v>2</v>
      </c>
      <c r="E130" s="42" t="e">
        <f>VLOOKUP(A130,References!$A$1:$E$3413,5,FALSE)</f>
        <v>#N/A</v>
      </c>
      <c r="F130" s="50" t="s">
        <v>94</v>
      </c>
      <c r="G130" s="24" t="s">
        <v>542</v>
      </c>
      <c r="H130" s="42"/>
      <c r="I130" s="43" t="e">
        <f>VLOOKUP(A130,References!A:I,9,FALSE)</f>
        <v>#N/A</v>
      </c>
      <c r="J130" s="42" t="s">
        <v>599</v>
      </c>
      <c r="K130" s="24" t="e">
        <f t="shared" si="6"/>
        <v>#N/A</v>
      </c>
      <c r="L130" s="78">
        <v>30</v>
      </c>
      <c r="M130" s="77" t="s">
        <v>619</v>
      </c>
      <c r="N130" s="19" t="s">
        <v>601</v>
      </c>
    </row>
    <row r="131" spans="1:14" x14ac:dyDescent="0.2">
      <c r="A131" s="42">
        <v>1030</v>
      </c>
      <c r="B131" s="42">
        <v>9</v>
      </c>
      <c r="C131" s="42" t="s">
        <v>88</v>
      </c>
      <c r="D131" s="42">
        <v>3</v>
      </c>
      <c r="E131" s="42" t="e">
        <f>VLOOKUP(A131,References!$A$1:$E$3413,5,FALSE)</f>
        <v>#N/A</v>
      </c>
      <c r="F131" s="50" t="s">
        <v>94</v>
      </c>
      <c r="G131" s="24" t="s">
        <v>542</v>
      </c>
      <c r="H131" s="42"/>
      <c r="I131" s="43" t="e">
        <f>VLOOKUP(A131,References!A:I,9,FALSE)</f>
        <v>#N/A</v>
      </c>
      <c r="J131" s="42" t="s">
        <v>599</v>
      </c>
      <c r="K131" s="24" t="e">
        <f t="shared" si="6"/>
        <v>#N/A</v>
      </c>
      <c r="L131" s="78">
        <v>31</v>
      </c>
      <c r="M131" s="77" t="s">
        <v>619</v>
      </c>
      <c r="N131" s="19" t="s">
        <v>601</v>
      </c>
    </row>
    <row r="132" spans="1:14" x14ac:dyDescent="0.2">
      <c r="A132" s="42">
        <v>1031</v>
      </c>
      <c r="B132" s="42">
        <v>9</v>
      </c>
      <c r="C132" s="42" t="s">
        <v>88</v>
      </c>
      <c r="D132" s="42">
        <v>4</v>
      </c>
      <c r="E132" s="42" t="e">
        <f>VLOOKUP(A132,References!$A$1:$E$3413,5,FALSE)</f>
        <v>#N/A</v>
      </c>
      <c r="F132" s="50" t="s">
        <v>94</v>
      </c>
      <c r="G132" s="24" t="s">
        <v>542</v>
      </c>
      <c r="H132" s="42"/>
      <c r="I132" s="43" t="e">
        <f>VLOOKUP(A132,References!A:I,9,FALSE)</f>
        <v>#N/A</v>
      </c>
      <c r="J132" s="42" t="s">
        <v>599</v>
      </c>
      <c r="K132" s="24" t="e">
        <f t="shared" si="6"/>
        <v>#N/A</v>
      </c>
      <c r="L132" s="78">
        <v>32</v>
      </c>
      <c r="M132" s="77" t="s">
        <v>619</v>
      </c>
      <c r="N132" s="19" t="s">
        <v>601</v>
      </c>
    </row>
    <row r="133" spans="1:14" x14ac:dyDescent="0.2">
      <c r="A133" s="42">
        <v>1032</v>
      </c>
      <c r="B133" s="42">
        <v>9</v>
      </c>
      <c r="C133" s="42" t="s">
        <v>88</v>
      </c>
      <c r="D133" s="42">
        <v>5</v>
      </c>
      <c r="E133" s="42" t="e">
        <f>VLOOKUP(A133,References!$A$1:$E$3413,5,FALSE)</f>
        <v>#N/A</v>
      </c>
      <c r="F133" s="50" t="s">
        <v>94</v>
      </c>
      <c r="G133" s="24" t="s">
        <v>542</v>
      </c>
      <c r="H133" s="42"/>
      <c r="I133" s="43" t="e">
        <f>VLOOKUP(A133,References!A:I,9,FALSE)</f>
        <v>#N/A</v>
      </c>
      <c r="J133" s="42" t="s">
        <v>599</v>
      </c>
      <c r="K133" s="24" t="e">
        <f t="shared" si="6"/>
        <v>#N/A</v>
      </c>
      <c r="L133" s="78">
        <v>33</v>
      </c>
      <c r="M133" s="77" t="s">
        <v>619</v>
      </c>
      <c r="N133" s="19" t="s">
        <v>601</v>
      </c>
    </row>
    <row r="134" spans="1:14" x14ac:dyDescent="0.2">
      <c r="A134" s="42">
        <v>1033</v>
      </c>
      <c r="B134" s="42">
        <v>9</v>
      </c>
      <c r="C134" s="42" t="s">
        <v>88</v>
      </c>
      <c r="D134" s="42">
        <v>6</v>
      </c>
      <c r="E134" s="42" t="e">
        <f>VLOOKUP(A134,References!$A$1:$E$3413,5,FALSE)</f>
        <v>#N/A</v>
      </c>
      <c r="F134" s="50" t="s">
        <v>94</v>
      </c>
      <c r="G134" s="24" t="s">
        <v>542</v>
      </c>
      <c r="H134" s="42"/>
      <c r="I134" s="43" t="e">
        <f>VLOOKUP(A134,References!A:I,9,FALSE)</f>
        <v>#N/A</v>
      </c>
      <c r="J134" s="42" t="s">
        <v>599</v>
      </c>
      <c r="K134" s="24" t="e">
        <f t="shared" si="6"/>
        <v>#N/A</v>
      </c>
      <c r="L134" s="78">
        <v>34</v>
      </c>
      <c r="M134" s="77" t="s">
        <v>619</v>
      </c>
      <c r="N134" s="19" t="s">
        <v>601</v>
      </c>
    </row>
    <row r="135" spans="1:14" x14ac:dyDescent="0.2">
      <c r="A135" s="42">
        <v>1034</v>
      </c>
      <c r="B135" s="42">
        <v>9</v>
      </c>
      <c r="C135" s="42" t="s">
        <v>88</v>
      </c>
      <c r="D135" s="42">
        <v>7</v>
      </c>
      <c r="E135" s="42" t="e">
        <f>VLOOKUP(A135,References!$A$1:$E$3413,5,FALSE)</f>
        <v>#N/A</v>
      </c>
      <c r="F135" s="50" t="s">
        <v>94</v>
      </c>
      <c r="G135" s="24" t="s">
        <v>542</v>
      </c>
      <c r="H135" s="42"/>
      <c r="I135" s="43" t="e">
        <f>VLOOKUP(A135,References!A:I,9,FALSE)</f>
        <v>#N/A</v>
      </c>
      <c r="J135" s="42" t="s">
        <v>599</v>
      </c>
      <c r="K135" s="24" t="e">
        <f t="shared" si="6"/>
        <v>#N/A</v>
      </c>
      <c r="L135" s="78">
        <v>35</v>
      </c>
      <c r="M135" s="77" t="s">
        <v>619</v>
      </c>
      <c r="N135" s="19" t="s">
        <v>601</v>
      </c>
    </row>
    <row r="136" spans="1:14" x14ac:dyDescent="0.2">
      <c r="A136" s="42">
        <v>1035</v>
      </c>
      <c r="B136" s="42">
        <v>9</v>
      </c>
      <c r="C136" s="42" t="s">
        <v>88</v>
      </c>
      <c r="D136" s="42">
        <v>8</v>
      </c>
      <c r="E136" s="42" t="e">
        <f>VLOOKUP(A136,References!$A$1:$E$3413,5,FALSE)</f>
        <v>#N/A</v>
      </c>
      <c r="F136" s="50" t="s">
        <v>94</v>
      </c>
      <c r="G136" s="24" t="s">
        <v>542</v>
      </c>
      <c r="H136" s="42"/>
      <c r="I136" s="43" t="e">
        <f>VLOOKUP(A136,References!A:I,9,FALSE)</f>
        <v>#N/A</v>
      </c>
      <c r="J136" s="42" t="s">
        <v>599</v>
      </c>
      <c r="K136" s="24" t="e">
        <f t="shared" si="6"/>
        <v>#N/A</v>
      </c>
      <c r="L136" s="78">
        <v>36</v>
      </c>
      <c r="M136" s="77" t="s">
        <v>619</v>
      </c>
      <c r="N136" s="19" t="s">
        <v>601</v>
      </c>
    </row>
    <row r="137" spans="1:14" x14ac:dyDescent="0.2">
      <c r="A137" s="42">
        <v>965</v>
      </c>
      <c r="B137" s="42">
        <v>9</v>
      </c>
      <c r="C137" s="42" t="s">
        <v>88</v>
      </c>
      <c r="D137" s="42">
        <v>1</v>
      </c>
      <c r="E137" s="42" t="e">
        <f>VLOOKUP(A137,References!$A$1:$E$3413,5,FALSE)</f>
        <v>#N/A</v>
      </c>
      <c r="F137" s="50" t="s">
        <v>91</v>
      </c>
      <c r="G137" s="24" t="s">
        <v>554</v>
      </c>
      <c r="H137" s="42"/>
      <c r="I137" s="43" t="e">
        <f>VLOOKUP(A137,References!A:I,9,FALSE)</f>
        <v>#N/A</v>
      </c>
      <c r="J137" s="42" t="s">
        <v>599</v>
      </c>
      <c r="K137" s="60" t="e">
        <f t="shared" si="6"/>
        <v>#N/A</v>
      </c>
      <c r="L137" s="78">
        <v>1000000</v>
      </c>
      <c r="M137" s="76"/>
      <c r="N137">
        <v>1.6</v>
      </c>
    </row>
    <row r="138" spans="1:14" x14ac:dyDescent="0.2">
      <c r="A138" s="42">
        <v>993</v>
      </c>
      <c r="B138" s="42">
        <v>9</v>
      </c>
      <c r="C138" s="42" t="s">
        <v>88</v>
      </c>
      <c r="D138" s="42">
        <v>2</v>
      </c>
      <c r="E138" s="42" t="e">
        <f>VLOOKUP(A138,References!$A$1:$E$3413,5,FALSE)</f>
        <v>#N/A</v>
      </c>
      <c r="F138" s="50" t="s">
        <v>91</v>
      </c>
      <c r="G138" s="24" t="s">
        <v>554</v>
      </c>
      <c r="H138" s="42"/>
      <c r="I138" s="43" t="e">
        <f>VLOOKUP(A138,References!A:I,9,FALSE)</f>
        <v>#N/A</v>
      </c>
      <c r="J138" s="42" t="s">
        <v>599</v>
      </c>
      <c r="K138" s="60" t="e">
        <f t="shared" si="6"/>
        <v>#N/A</v>
      </c>
      <c r="L138" s="78">
        <v>500000</v>
      </c>
      <c r="M138" s="76"/>
      <c r="N138" s="42">
        <v>1.6</v>
      </c>
    </row>
    <row r="139" spans="1:14" x14ac:dyDescent="0.2">
      <c r="A139" s="42">
        <v>994</v>
      </c>
      <c r="B139" s="42">
        <v>9</v>
      </c>
      <c r="C139" s="42" t="s">
        <v>88</v>
      </c>
      <c r="D139" s="42">
        <v>3</v>
      </c>
      <c r="E139" s="42" t="e">
        <f>VLOOKUP(A139,References!$A$1:$E$3413,5,FALSE)</f>
        <v>#N/A</v>
      </c>
      <c r="F139" s="50" t="s">
        <v>91</v>
      </c>
      <c r="G139" s="24" t="s">
        <v>554</v>
      </c>
      <c r="H139" s="42"/>
      <c r="I139" s="43" t="e">
        <f>VLOOKUP(A139,References!A:I,9,FALSE)</f>
        <v>#N/A</v>
      </c>
      <c r="J139" s="42" t="s">
        <v>599</v>
      </c>
      <c r="K139" s="60" t="e">
        <f t="shared" si="6"/>
        <v>#N/A</v>
      </c>
      <c r="L139" s="78">
        <v>700000</v>
      </c>
      <c r="M139" s="76"/>
      <c r="N139" s="42">
        <v>1.6</v>
      </c>
    </row>
    <row r="140" spans="1:14" x14ac:dyDescent="0.2">
      <c r="A140" s="42">
        <v>995</v>
      </c>
      <c r="B140" s="42">
        <v>9</v>
      </c>
      <c r="C140" s="42" t="s">
        <v>88</v>
      </c>
      <c r="D140" s="42">
        <v>4</v>
      </c>
      <c r="E140" s="42" t="e">
        <f>VLOOKUP(A140,References!$A$1:$E$3413,5,FALSE)</f>
        <v>#N/A</v>
      </c>
      <c r="F140" s="50" t="s">
        <v>91</v>
      </c>
      <c r="G140" s="24" t="s">
        <v>554</v>
      </c>
      <c r="H140" s="42"/>
      <c r="I140" s="43" t="e">
        <f>VLOOKUP(A140,References!A:I,9,FALSE)</f>
        <v>#N/A</v>
      </c>
      <c r="J140" s="42" t="s">
        <v>599</v>
      </c>
      <c r="K140" s="60" t="e">
        <f t="shared" si="6"/>
        <v>#N/A</v>
      </c>
      <c r="L140" s="78">
        <v>710000</v>
      </c>
      <c r="M140" s="76"/>
      <c r="N140" s="42">
        <v>1.6</v>
      </c>
    </row>
    <row r="141" spans="1:14" x14ac:dyDescent="0.2">
      <c r="A141" s="42">
        <v>996</v>
      </c>
      <c r="B141" s="42">
        <v>9</v>
      </c>
      <c r="C141" s="42" t="s">
        <v>88</v>
      </c>
      <c r="D141" s="42">
        <v>5</v>
      </c>
      <c r="E141" s="42" t="e">
        <f>VLOOKUP(A141,References!$A$1:$E$3413,5,FALSE)</f>
        <v>#N/A</v>
      </c>
      <c r="F141" s="50" t="s">
        <v>91</v>
      </c>
      <c r="G141" s="24" t="s">
        <v>554</v>
      </c>
      <c r="H141" s="42"/>
      <c r="I141" s="43" t="e">
        <f>VLOOKUP(A141,References!A:I,9,FALSE)</f>
        <v>#N/A</v>
      </c>
      <c r="J141" s="42" t="s">
        <v>599</v>
      </c>
      <c r="K141" s="60" t="e">
        <f t="shared" si="6"/>
        <v>#N/A</v>
      </c>
      <c r="L141" s="78">
        <v>720000</v>
      </c>
      <c r="M141" s="76"/>
      <c r="N141" s="42">
        <v>1.6</v>
      </c>
    </row>
    <row r="142" spans="1:14" x14ac:dyDescent="0.2">
      <c r="A142" s="42">
        <v>997</v>
      </c>
      <c r="B142" s="42">
        <v>9</v>
      </c>
      <c r="C142" s="42" t="s">
        <v>88</v>
      </c>
      <c r="D142" s="42">
        <v>6</v>
      </c>
      <c r="E142" s="42" t="e">
        <f>VLOOKUP(A142,References!$A$1:$E$3413,5,FALSE)</f>
        <v>#N/A</v>
      </c>
      <c r="F142" s="50" t="s">
        <v>91</v>
      </c>
      <c r="G142" s="24" t="s">
        <v>554</v>
      </c>
      <c r="H142" s="42"/>
      <c r="I142" s="43" t="e">
        <f>VLOOKUP(A142,References!A:I,9,FALSE)</f>
        <v>#N/A</v>
      </c>
      <c r="J142" s="42" t="s">
        <v>599</v>
      </c>
      <c r="K142" s="60" t="e">
        <f t="shared" si="6"/>
        <v>#N/A</v>
      </c>
      <c r="L142" s="78">
        <v>730000</v>
      </c>
      <c r="M142" s="76"/>
      <c r="N142" s="42">
        <v>1.6</v>
      </c>
    </row>
    <row r="143" spans="1:14" x14ac:dyDescent="0.2">
      <c r="A143" s="42">
        <v>998</v>
      </c>
      <c r="B143" s="42">
        <v>9</v>
      </c>
      <c r="C143" s="42" t="s">
        <v>88</v>
      </c>
      <c r="D143" s="42">
        <v>7</v>
      </c>
      <c r="E143" s="42" t="e">
        <f>VLOOKUP(A143,References!$A$1:$E$3413,5,FALSE)</f>
        <v>#N/A</v>
      </c>
      <c r="F143" s="50" t="s">
        <v>91</v>
      </c>
      <c r="G143" s="24" t="s">
        <v>554</v>
      </c>
      <c r="H143" s="42"/>
      <c r="I143" s="43" t="e">
        <f>VLOOKUP(A143,References!A:I,9,FALSE)</f>
        <v>#N/A</v>
      </c>
      <c r="J143" s="42" t="s">
        <v>599</v>
      </c>
      <c r="K143" s="60" t="e">
        <f t="shared" si="6"/>
        <v>#N/A</v>
      </c>
      <c r="L143" s="78">
        <v>740000</v>
      </c>
      <c r="M143" s="76"/>
      <c r="N143" s="42">
        <v>1.6</v>
      </c>
    </row>
    <row r="144" spans="1:14" x14ac:dyDescent="0.2">
      <c r="A144" s="42">
        <v>999</v>
      </c>
      <c r="B144" s="42">
        <v>9</v>
      </c>
      <c r="C144" s="42" t="s">
        <v>88</v>
      </c>
      <c r="D144" s="42">
        <v>8</v>
      </c>
      <c r="E144" s="42" t="e">
        <f>VLOOKUP(A144,References!$A$1:$E$3413,5,FALSE)</f>
        <v>#N/A</v>
      </c>
      <c r="F144" s="50" t="s">
        <v>91</v>
      </c>
      <c r="G144" s="24" t="s">
        <v>554</v>
      </c>
      <c r="H144" s="42"/>
      <c r="I144" s="43" t="e">
        <f>VLOOKUP(A144,References!A:I,9,FALSE)</f>
        <v>#N/A</v>
      </c>
      <c r="J144" s="42" t="s">
        <v>599</v>
      </c>
      <c r="K144" s="60" t="e">
        <f t="shared" si="6"/>
        <v>#N/A</v>
      </c>
      <c r="L144" s="78">
        <v>750000</v>
      </c>
      <c r="M144" s="76"/>
      <c r="N144" s="42">
        <v>1.6</v>
      </c>
    </row>
    <row r="145" spans="1:14" x14ac:dyDescent="0.2">
      <c r="A145" s="42">
        <v>1011</v>
      </c>
      <c r="B145" s="42">
        <v>9</v>
      </c>
      <c r="C145" s="42" t="s">
        <v>88</v>
      </c>
      <c r="D145" s="42">
        <v>2</v>
      </c>
      <c r="E145" s="42" t="e">
        <f>VLOOKUP(A145,References!$A$1:$E$3413,5,FALSE)</f>
        <v>#N/A</v>
      </c>
      <c r="F145" s="50" t="s">
        <v>92</v>
      </c>
      <c r="G145" s="24" t="s">
        <v>554</v>
      </c>
      <c r="H145" s="42"/>
      <c r="I145" s="43" t="e">
        <f>VLOOKUP(A145,References!A:I,9,FALSE)</f>
        <v>#N/A</v>
      </c>
      <c r="J145" s="42" t="s">
        <v>599</v>
      </c>
      <c r="K145" s="60" t="e">
        <f t="shared" si="6"/>
        <v>#N/A</v>
      </c>
      <c r="L145" s="78">
        <v>0.02</v>
      </c>
      <c r="M145" s="76"/>
      <c r="N145" s="42">
        <v>1.6</v>
      </c>
    </row>
    <row r="146" spans="1:14" x14ac:dyDescent="0.2">
      <c r="A146" s="42">
        <v>1012</v>
      </c>
      <c r="B146" s="42">
        <v>9</v>
      </c>
      <c r="C146" s="42" t="s">
        <v>88</v>
      </c>
      <c r="D146" s="42">
        <v>3</v>
      </c>
      <c r="E146" s="42" t="e">
        <f>VLOOKUP(A146,References!$A$1:$E$3413,5,FALSE)</f>
        <v>#N/A</v>
      </c>
      <c r="F146" s="50" t="s">
        <v>92</v>
      </c>
      <c r="G146" s="24" t="s">
        <v>554</v>
      </c>
      <c r="H146" s="42"/>
      <c r="I146" s="43" t="e">
        <f>VLOOKUP(A146,References!A:I,9,FALSE)</f>
        <v>#N/A</v>
      </c>
      <c r="J146" s="42" t="s">
        <v>599</v>
      </c>
      <c r="K146" s="60" t="e">
        <f t="shared" si="6"/>
        <v>#N/A</v>
      </c>
      <c r="L146" s="78">
        <v>0.03</v>
      </c>
      <c r="M146" s="76"/>
      <c r="N146" s="42">
        <v>1.6</v>
      </c>
    </row>
    <row r="147" spans="1:14" x14ac:dyDescent="0.2">
      <c r="A147" s="42">
        <v>1013</v>
      </c>
      <c r="B147" s="42">
        <v>9</v>
      </c>
      <c r="C147" s="42" t="s">
        <v>88</v>
      </c>
      <c r="D147" s="42">
        <v>4</v>
      </c>
      <c r="E147" s="42" t="e">
        <f>VLOOKUP(A147,References!$A$1:$E$3413,5,FALSE)</f>
        <v>#N/A</v>
      </c>
      <c r="F147" s="50" t="s">
        <v>92</v>
      </c>
      <c r="G147" s="24" t="s">
        <v>554</v>
      </c>
      <c r="H147" s="42"/>
      <c r="I147" s="43" t="e">
        <f>VLOOKUP(A147,References!A:I,9,FALSE)</f>
        <v>#N/A</v>
      </c>
      <c r="J147" s="42" t="s">
        <v>599</v>
      </c>
      <c r="K147" s="60" t="e">
        <f t="shared" si="6"/>
        <v>#N/A</v>
      </c>
      <c r="L147" s="78">
        <v>0.04</v>
      </c>
      <c r="M147" s="76"/>
      <c r="N147" s="42">
        <v>1.6</v>
      </c>
    </row>
    <row r="148" spans="1:14" x14ac:dyDescent="0.2">
      <c r="A148" s="42">
        <v>1014</v>
      </c>
      <c r="B148" s="42">
        <v>9</v>
      </c>
      <c r="C148" s="42" t="s">
        <v>88</v>
      </c>
      <c r="D148" s="42">
        <v>5</v>
      </c>
      <c r="E148" s="42" t="e">
        <f>VLOOKUP(A148,References!$A$1:$E$3413,5,FALSE)</f>
        <v>#N/A</v>
      </c>
      <c r="F148" s="50" t="s">
        <v>92</v>
      </c>
      <c r="G148" s="24" t="s">
        <v>554</v>
      </c>
      <c r="H148" s="42"/>
      <c r="I148" s="43" t="e">
        <f>VLOOKUP(A148,References!A:I,9,FALSE)</f>
        <v>#N/A</v>
      </c>
      <c r="J148" s="42" t="s">
        <v>599</v>
      </c>
      <c r="K148" s="60" t="e">
        <f t="shared" si="6"/>
        <v>#N/A</v>
      </c>
      <c r="L148" s="78">
        <v>0.05</v>
      </c>
      <c r="M148" s="76"/>
      <c r="N148" s="42">
        <v>1.6</v>
      </c>
    </row>
    <row r="149" spans="1:14" x14ac:dyDescent="0.2">
      <c r="A149" s="42">
        <v>1015</v>
      </c>
      <c r="B149" s="42">
        <v>9</v>
      </c>
      <c r="C149" s="42" t="s">
        <v>88</v>
      </c>
      <c r="D149" s="42">
        <v>6</v>
      </c>
      <c r="E149" s="42" t="e">
        <f>VLOOKUP(A149,References!$A$1:$E$3413,5,FALSE)</f>
        <v>#N/A</v>
      </c>
      <c r="F149" s="50" t="s">
        <v>92</v>
      </c>
      <c r="G149" s="24" t="s">
        <v>554</v>
      </c>
      <c r="H149" s="42"/>
      <c r="I149" s="43" t="e">
        <f>VLOOKUP(A149,References!A:I,9,FALSE)</f>
        <v>#N/A</v>
      </c>
      <c r="J149" s="42" t="s">
        <v>599</v>
      </c>
      <c r="K149" s="60" t="e">
        <f t="shared" si="6"/>
        <v>#N/A</v>
      </c>
      <c r="L149" s="78">
        <v>0.06</v>
      </c>
      <c r="M149" s="76"/>
      <c r="N149" s="42">
        <v>1.6</v>
      </c>
    </row>
    <row r="150" spans="1:14" x14ac:dyDescent="0.2">
      <c r="A150" s="42">
        <v>1016</v>
      </c>
      <c r="B150" s="42">
        <v>9</v>
      </c>
      <c r="C150" s="42" t="s">
        <v>88</v>
      </c>
      <c r="D150" s="42">
        <v>7</v>
      </c>
      <c r="E150" s="42" t="e">
        <f>VLOOKUP(A150,References!$A$1:$E$3413,5,FALSE)</f>
        <v>#N/A</v>
      </c>
      <c r="F150" s="50" t="s">
        <v>92</v>
      </c>
      <c r="G150" s="24" t="s">
        <v>554</v>
      </c>
      <c r="H150" s="42"/>
      <c r="I150" s="43" t="e">
        <f>VLOOKUP(A150,References!A:I,9,FALSE)</f>
        <v>#N/A</v>
      </c>
      <c r="J150" s="42" t="s">
        <v>599</v>
      </c>
      <c r="K150" s="60" t="e">
        <f t="shared" si="6"/>
        <v>#N/A</v>
      </c>
      <c r="L150" s="78">
        <v>7.0000000000000007E-2</v>
      </c>
      <c r="M150" s="76"/>
      <c r="N150" s="42">
        <v>1.6</v>
      </c>
    </row>
    <row r="151" spans="1:14" x14ac:dyDescent="0.2">
      <c r="A151" s="42">
        <v>1017</v>
      </c>
      <c r="B151" s="42">
        <v>9</v>
      </c>
      <c r="C151" s="42" t="s">
        <v>88</v>
      </c>
      <c r="D151" s="42">
        <v>8</v>
      </c>
      <c r="E151" s="42" t="e">
        <f>VLOOKUP(A151,References!$A$1:$E$3413,5,FALSE)</f>
        <v>#N/A</v>
      </c>
      <c r="F151" s="50" t="s">
        <v>92</v>
      </c>
      <c r="G151" s="24" t="s">
        <v>554</v>
      </c>
      <c r="H151" s="42"/>
      <c r="I151" s="43" t="e">
        <f>VLOOKUP(A151,References!A:I,9,FALSE)</f>
        <v>#N/A</v>
      </c>
      <c r="J151" s="42" t="s">
        <v>599</v>
      </c>
      <c r="K151" s="60" t="e">
        <f t="shared" si="6"/>
        <v>#N/A</v>
      </c>
      <c r="L151" s="78">
        <v>0.08</v>
      </c>
      <c r="M151" s="76"/>
      <c r="N151" s="42">
        <v>1.6</v>
      </c>
    </row>
    <row r="152" spans="1:14" s="42" customFormat="1" x14ac:dyDescent="0.2">
      <c r="A152" s="42">
        <v>667</v>
      </c>
      <c r="B152" s="42">
        <v>7</v>
      </c>
      <c r="C152" s="42" t="s">
        <v>379</v>
      </c>
      <c r="D152" s="1">
        <v>1</v>
      </c>
      <c r="E152" s="42" t="e">
        <f>VLOOKUP(A152,References!$A$1:$E$3413,5,FALSE)</f>
        <v>#N/A</v>
      </c>
      <c r="F152" s="24" t="s">
        <v>51</v>
      </c>
      <c r="G152" s="47" t="s">
        <v>542</v>
      </c>
      <c r="I152" s="43" t="s">
        <v>11</v>
      </c>
      <c r="J152" s="42" t="s">
        <v>436</v>
      </c>
      <c r="K152" s="24" t="e">
        <f t="shared" ref="K152:K171" si="7">IF(E152=0,"",E152)</f>
        <v>#N/A</v>
      </c>
      <c r="L152" s="78">
        <v>10</v>
      </c>
    </row>
    <row r="153" spans="1:14" s="42" customFormat="1" x14ac:dyDescent="0.2">
      <c r="A153" s="42">
        <v>668</v>
      </c>
      <c r="B153" s="42">
        <v>7</v>
      </c>
      <c r="C153" s="42" t="s">
        <v>379</v>
      </c>
      <c r="D153" s="1">
        <v>2</v>
      </c>
      <c r="E153" s="42" t="e">
        <f>VLOOKUP(A153,References!$A$1:$E$3413,5,FALSE)</f>
        <v>#N/A</v>
      </c>
      <c r="F153" s="24" t="s">
        <v>51</v>
      </c>
      <c r="G153" s="47" t="s">
        <v>542</v>
      </c>
      <c r="I153" s="43" t="s">
        <v>11</v>
      </c>
      <c r="J153" s="42" t="s">
        <v>436</v>
      </c>
      <c r="K153" s="24" t="e">
        <f t="shared" si="7"/>
        <v>#N/A</v>
      </c>
      <c r="L153" s="78"/>
    </row>
    <row r="154" spans="1:14" s="42" customFormat="1" x14ac:dyDescent="0.2">
      <c r="A154" s="42">
        <v>669</v>
      </c>
      <c r="B154" s="42">
        <v>7</v>
      </c>
      <c r="C154" s="42" t="s">
        <v>379</v>
      </c>
      <c r="D154" s="1">
        <v>3</v>
      </c>
      <c r="E154" s="42" t="e">
        <f>VLOOKUP(A154,References!$A$1:$E$3413,5,FALSE)</f>
        <v>#N/A</v>
      </c>
      <c r="F154" s="24" t="s">
        <v>51</v>
      </c>
      <c r="G154" s="47" t="s">
        <v>542</v>
      </c>
      <c r="I154" s="43" t="s">
        <v>11</v>
      </c>
      <c r="J154" s="42" t="s">
        <v>436</v>
      </c>
      <c r="K154" s="24" t="e">
        <f t="shared" si="7"/>
        <v>#N/A</v>
      </c>
      <c r="L154" s="78"/>
    </row>
    <row r="155" spans="1:14" s="42" customFormat="1" x14ac:dyDescent="0.2">
      <c r="A155" s="42">
        <v>670</v>
      </c>
      <c r="B155" s="42">
        <v>7</v>
      </c>
      <c r="C155" s="42" t="s">
        <v>379</v>
      </c>
      <c r="D155" s="1">
        <v>4</v>
      </c>
      <c r="E155" s="42" t="e">
        <f>VLOOKUP(A155,References!$A$1:$E$3413,5,FALSE)</f>
        <v>#N/A</v>
      </c>
      <c r="F155" s="24" t="s">
        <v>51</v>
      </c>
      <c r="G155" s="47" t="s">
        <v>542</v>
      </c>
      <c r="I155" s="43" t="s">
        <v>11</v>
      </c>
      <c r="J155" s="42" t="s">
        <v>436</v>
      </c>
      <c r="K155" s="24" t="e">
        <f t="shared" si="7"/>
        <v>#N/A</v>
      </c>
      <c r="L155" s="78"/>
    </row>
    <row r="156" spans="1:14" s="42" customFormat="1" x14ac:dyDescent="0.2">
      <c r="A156" s="42">
        <v>671</v>
      </c>
      <c r="B156" s="42">
        <v>7</v>
      </c>
      <c r="C156" s="42" t="s">
        <v>379</v>
      </c>
      <c r="D156" s="1">
        <v>5</v>
      </c>
      <c r="E156" s="42" t="e">
        <f>VLOOKUP(A156,References!$A$1:$E$3413,5,FALSE)</f>
        <v>#N/A</v>
      </c>
      <c r="F156" s="24" t="s">
        <v>51</v>
      </c>
      <c r="G156" s="47" t="s">
        <v>542</v>
      </c>
      <c r="I156" s="43" t="s">
        <v>11</v>
      </c>
      <c r="J156" s="42" t="s">
        <v>436</v>
      </c>
      <c r="K156" s="24" t="e">
        <f t="shared" si="7"/>
        <v>#N/A</v>
      </c>
      <c r="L156" s="78"/>
    </row>
    <row r="157" spans="1:14" s="42" customFormat="1" x14ac:dyDescent="0.2">
      <c r="A157" s="42">
        <v>672</v>
      </c>
      <c r="B157" s="42">
        <v>7</v>
      </c>
      <c r="C157" s="42" t="s">
        <v>379</v>
      </c>
      <c r="D157" s="1">
        <v>6</v>
      </c>
      <c r="E157" s="42" t="e">
        <f>VLOOKUP(A157,References!$A$1:$E$3413,5,FALSE)</f>
        <v>#N/A</v>
      </c>
      <c r="F157" s="24" t="s">
        <v>51</v>
      </c>
      <c r="G157" s="47" t="s">
        <v>542</v>
      </c>
      <c r="I157" s="43" t="s">
        <v>11</v>
      </c>
      <c r="J157" s="42" t="s">
        <v>436</v>
      </c>
      <c r="K157" s="24" t="e">
        <f t="shared" si="7"/>
        <v>#N/A</v>
      </c>
      <c r="L157" s="78"/>
    </row>
    <row r="158" spans="1:14" s="42" customFormat="1" x14ac:dyDescent="0.2">
      <c r="A158" s="42">
        <v>673</v>
      </c>
      <c r="B158" s="42">
        <v>7</v>
      </c>
      <c r="C158" s="42" t="s">
        <v>379</v>
      </c>
      <c r="D158" s="1">
        <v>7</v>
      </c>
      <c r="E158" s="42" t="e">
        <f>VLOOKUP(A158,References!$A$1:$E$3413,5,FALSE)</f>
        <v>#N/A</v>
      </c>
      <c r="F158" s="24" t="s">
        <v>51</v>
      </c>
      <c r="G158" s="47" t="s">
        <v>542</v>
      </c>
      <c r="I158" s="43" t="s">
        <v>11</v>
      </c>
      <c r="J158" s="42" t="s">
        <v>436</v>
      </c>
      <c r="K158" s="24" t="e">
        <f t="shared" si="7"/>
        <v>#N/A</v>
      </c>
      <c r="L158" s="78"/>
    </row>
    <row r="159" spans="1:14" s="42" customFormat="1" x14ac:dyDescent="0.2">
      <c r="A159" s="42">
        <v>674</v>
      </c>
      <c r="B159" s="42">
        <v>7</v>
      </c>
      <c r="C159" s="42" t="s">
        <v>379</v>
      </c>
      <c r="D159" s="1">
        <v>8</v>
      </c>
      <c r="E159" s="42" t="e">
        <f>VLOOKUP(A159,References!$A$1:$E$3413,5,FALSE)</f>
        <v>#N/A</v>
      </c>
      <c r="F159" s="24" t="s">
        <v>51</v>
      </c>
      <c r="G159" s="47" t="s">
        <v>542</v>
      </c>
      <c r="I159" s="43" t="s">
        <v>11</v>
      </c>
      <c r="J159" s="42" t="s">
        <v>436</v>
      </c>
      <c r="K159" s="24" t="e">
        <f t="shared" si="7"/>
        <v>#N/A</v>
      </c>
      <c r="L159" s="78"/>
    </row>
    <row r="160" spans="1:14" s="42" customFormat="1" x14ac:dyDescent="0.2">
      <c r="A160" s="42">
        <v>675</v>
      </c>
      <c r="B160" s="42">
        <v>7</v>
      </c>
      <c r="C160" s="42" t="s">
        <v>379</v>
      </c>
      <c r="D160" s="1">
        <v>9</v>
      </c>
      <c r="E160" s="42" t="e">
        <f>VLOOKUP(A160,References!$A$1:$E$3413,5,FALSE)</f>
        <v>#N/A</v>
      </c>
      <c r="F160" s="24" t="s">
        <v>51</v>
      </c>
      <c r="G160" s="47" t="s">
        <v>542</v>
      </c>
      <c r="I160" s="43" t="s">
        <v>11</v>
      </c>
      <c r="J160" s="42" t="s">
        <v>436</v>
      </c>
      <c r="K160" s="24" t="e">
        <f t="shared" si="7"/>
        <v>#N/A</v>
      </c>
      <c r="L160" s="78"/>
    </row>
    <row r="161" spans="1:15" s="42" customFormat="1" x14ac:dyDescent="0.2">
      <c r="A161" s="42">
        <v>676</v>
      </c>
      <c r="B161" s="42">
        <v>7</v>
      </c>
      <c r="C161" s="42" t="s">
        <v>379</v>
      </c>
      <c r="D161" s="1">
        <v>10</v>
      </c>
      <c r="E161" s="42" t="e">
        <f>VLOOKUP(A161,References!$A$1:$E$3413,5,FALSE)</f>
        <v>#N/A</v>
      </c>
      <c r="F161" s="24" t="s">
        <v>51</v>
      </c>
      <c r="G161" s="47" t="s">
        <v>542</v>
      </c>
      <c r="I161" s="43" t="s">
        <v>11</v>
      </c>
      <c r="J161" s="42" t="s">
        <v>436</v>
      </c>
      <c r="K161" s="24" t="e">
        <f t="shared" si="7"/>
        <v>#N/A</v>
      </c>
      <c r="L161" s="78"/>
    </row>
    <row r="162" spans="1:15" s="42" customFormat="1" x14ac:dyDescent="0.2">
      <c r="A162" s="42">
        <v>685</v>
      </c>
      <c r="B162" s="42">
        <v>7</v>
      </c>
      <c r="C162" s="42" t="s">
        <v>379</v>
      </c>
      <c r="D162" s="1">
        <v>1</v>
      </c>
      <c r="E162" s="42" t="e">
        <f>VLOOKUP(A162,References!$A$1:$E$3413,5,FALSE)</f>
        <v>#N/A</v>
      </c>
      <c r="F162" s="24" t="s">
        <v>459</v>
      </c>
      <c r="G162" s="47" t="s">
        <v>542</v>
      </c>
      <c r="H162" s="39" t="s">
        <v>541</v>
      </c>
      <c r="I162" s="39" t="s">
        <v>11</v>
      </c>
      <c r="J162" s="42" t="s">
        <v>436</v>
      </c>
      <c r="K162" s="24" t="e">
        <f t="shared" si="7"/>
        <v>#N/A</v>
      </c>
      <c r="L162" s="78">
        <v>4</v>
      </c>
    </row>
    <row r="163" spans="1:15" s="42" customFormat="1" x14ac:dyDescent="0.2">
      <c r="A163" s="42">
        <v>686</v>
      </c>
      <c r="B163" s="42">
        <v>7</v>
      </c>
      <c r="C163" s="42" t="s">
        <v>379</v>
      </c>
      <c r="D163" s="1">
        <v>2</v>
      </c>
      <c r="E163" s="42" t="e">
        <f>VLOOKUP(A163,References!$A$1:$E$3413,5,FALSE)</f>
        <v>#N/A</v>
      </c>
      <c r="F163" s="24" t="s">
        <v>459</v>
      </c>
      <c r="G163" s="47" t="s">
        <v>542</v>
      </c>
      <c r="H163" s="39" t="s">
        <v>541</v>
      </c>
      <c r="I163" s="39" t="s">
        <v>11</v>
      </c>
      <c r="J163" s="42" t="s">
        <v>436</v>
      </c>
      <c r="K163" s="24" t="e">
        <f t="shared" si="7"/>
        <v>#N/A</v>
      </c>
      <c r="L163" s="78"/>
    </row>
    <row r="164" spans="1:15" s="42" customFormat="1" x14ac:dyDescent="0.2">
      <c r="A164" s="42">
        <v>687</v>
      </c>
      <c r="B164" s="42">
        <v>7</v>
      </c>
      <c r="C164" s="42" t="s">
        <v>379</v>
      </c>
      <c r="D164" s="1">
        <v>3</v>
      </c>
      <c r="E164" s="42" t="e">
        <f>VLOOKUP(A164,References!$A$1:$E$3413,5,FALSE)</f>
        <v>#N/A</v>
      </c>
      <c r="F164" s="24" t="s">
        <v>459</v>
      </c>
      <c r="G164" s="47" t="s">
        <v>542</v>
      </c>
      <c r="H164" s="39" t="s">
        <v>541</v>
      </c>
      <c r="I164" s="39" t="s">
        <v>11</v>
      </c>
      <c r="J164" s="42" t="s">
        <v>436</v>
      </c>
      <c r="K164" s="24" t="e">
        <f t="shared" si="7"/>
        <v>#N/A</v>
      </c>
      <c r="L164" s="78"/>
    </row>
    <row r="165" spans="1:15" s="42" customFormat="1" x14ac:dyDescent="0.2">
      <c r="A165" s="42">
        <v>688</v>
      </c>
      <c r="B165" s="42">
        <v>7</v>
      </c>
      <c r="C165" s="42" t="s">
        <v>379</v>
      </c>
      <c r="D165" s="1">
        <v>4</v>
      </c>
      <c r="E165" s="42" t="e">
        <f>VLOOKUP(A165,References!$A$1:$E$3413,5,FALSE)</f>
        <v>#N/A</v>
      </c>
      <c r="F165" s="24" t="s">
        <v>459</v>
      </c>
      <c r="G165" s="47" t="s">
        <v>542</v>
      </c>
      <c r="H165" s="39" t="s">
        <v>541</v>
      </c>
      <c r="I165" s="39" t="s">
        <v>11</v>
      </c>
      <c r="J165" s="42" t="s">
        <v>436</v>
      </c>
      <c r="K165" s="24" t="e">
        <f t="shared" si="7"/>
        <v>#N/A</v>
      </c>
      <c r="L165" s="78"/>
    </row>
    <row r="166" spans="1:15" s="42" customFormat="1" x14ac:dyDescent="0.2">
      <c r="A166" s="42">
        <v>689</v>
      </c>
      <c r="B166" s="42">
        <v>7</v>
      </c>
      <c r="C166" s="42" t="s">
        <v>379</v>
      </c>
      <c r="D166" s="1">
        <v>5</v>
      </c>
      <c r="E166" s="42" t="e">
        <f>VLOOKUP(A166,References!$A$1:$E$3413,5,FALSE)</f>
        <v>#N/A</v>
      </c>
      <c r="F166" s="24" t="s">
        <v>459</v>
      </c>
      <c r="G166" s="47" t="s">
        <v>542</v>
      </c>
      <c r="H166" s="39" t="s">
        <v>541</v>
      </c>
      <c r="I166" s="39" t="s">
        <v>11</v>
      </c>
      <c r="J166" s="42" t="s">
        <v>436</v>
      </c>
      <c r="K166" s="24" t="e">
        <f t="shared" si="7"/>
        <v>#N/A</v>
      </c>
      <c r="L166" s="78"/>
    </row>
    <row r="167" spans="1:15" s="42" customFormat="1" x14ac:dyDescent="0.2">
      <c r="A167" s="42">
        <v>690</v>
      </c>
      <c r="B167" s="42">
        <v>7</v>
      </c>
      <c r="C167" s="42" t="s">
        <v>379</v>
      </c>
      <c r="D167" s="1">
        <v>6</v>
      </c>
      <c r="E167" s="42" t="e">
        <f>VLOOKUP(A167,References!$A$1:$E$3413,5,FALSE)</f>
        <v>#N/A</v>
      </c>
      <c r="F167" s="24" t="s">
        <v>459</v>
      </c>
      <c r="G167" s="47" t="s">
        <v>542</v>
      </c>
      <c r="H167" s="39" t="s">
        <v>541</v>
      </c>
      <c r="I167" s="39" t="s">
        <v>11</v>
      </c>
      <c r="J167" s="42" t="s">
        <v>436</v>
      </c>
      <c r="K167" s="24" t="e">
        <f t="shared" si="7"/>
        <v>#N/A</v>
      </c>
      <c r="L167" s="78"/>
    </row>
    <row r="168" spans="1:15" s="42" customFormat="1" x14ac:dyDescent="0.2">
      <c r="A168" s="42">
        <v>691</v>
      </c>
      <c r="B168" s="42">
        <v>7</v>
      </c>
      <c r="C168" s="42" t="s">
        <v>379</v>
      </c>
      <c r="D168" s="1">
        <v>7</v>
      </c>
      <c r="E168" s="42" t="e">
        <f>VLOOKUP(A168,References!$A$1:$E$3413,5,FALSE)</f>
        <v>#N/A</v>
      </c>
      <c r="F168" s="24" t="s">
        <v>459</v>
      </c>
      <c r="G168" s="47" t="s">
        <v>542</v>
      </c>
      <c r="H168" s="39" t="s">
        <v>541</v>
      </c>
      <c r="I168" s="39" t="s">
        <v>11</v>
      </c>
      <c r="J168" s="42" t="s">
        <v>436</v>
      </c>
      <c r="K168" s="24" t="e">
        <f t="shared" si="7"/>
        <v>#N/A</v>
      </c>
      <c r="L168" s="78"/>
    </row>
    <row r="169" spans="1:15" s="42" customFormat="1" x14ac:dyDescent="0.2">
      <c r="A169" s="42">
        <v>692</v>
      </c>
      <c r="B169" s="42">
        <v>7</v>
      </c>
      <c r="C169" s="42" t="s">
        <v>379</v>
      </c>
      <c r="D169" s="1">
        <v>8</v>
      </c>
      <c r="E169" s="42" t="e">
        <f>VLOOKUP(A169,References!$A$1:$E$3413,5,FALSE)</f>
        <v>#N/A</v>
      </c>
      <c r="F169" s="24" t="s">
        <v>459</v>
      </c>
      <c r="G169" s="47" t="s">
        <v>542</v>
      </c>
      <c r="H169" s="39" t="s">
        <v>541</v>
      </c>
      <c r="I169" s="39" t="s">
        <v>11</v>
      </c>
      <c r="J169" s="42" t="s">
        <v>436</v>
      </c>
      <c r="K169" s="24" t="e">
        <f t="shared" si="7"/>
        <v>#N/A</v>
      </c>
      <c r="L169" s="78"/>
    </row>
    <row r="170" spans="1:15" s="42" customFormat="1" x14ac:dyDescent="0.2">
      <c r="A170" s="42">
        <v>693</v>
      </c>
      <c r="B170" s="42">
        <v>7</v>
      </c>
      <c r="C170" s="42" t="s">
        <v>379</v>
      </c>
      <c r="D170" s="1">
        <v>9</v>
      </c>
      <c r="E170" s="42" t="e">
        <f>VLOOKUP(A170,References!$A$1:$E$3413,5,FALSE)</f>
        <v>#N/A</v>
      </c>
      <c r="F170" s="24" t="s">
        <v>459</v>
      </c>
      <c r="G170" s="47" t="s">
        <v>542</v>
      </c>
      <c r="H170" s="39" t="s">
        <v>541</v>
      </c>
      <c r="I170" s="39" t="s">
        <v>11</v>
      </c>
      <c r="J170" s="42" t="s">
        <v>436</v>
      </c>
      <c r="K170" s="24" t="e">
        <f t="shared" si="7"/>
        <v>#N/A</v>
      </c>
      <c r="L170" s="78"/>
    </row>
    <row r="171" spans="1:15" s="42" customFormat="1" x14ac:dyDescent="0.2">
      <c r="A171" s="42">
        <v>694</v>
      </c>
      <c r="B171" s="42">
        <v>7</v>
      </c>
      <c r="C171" s="42" t="s">
        <v>379</v>
      </c>
      <c r="D171" s="1">
        <v>10</v>
      </c>
      <c r="E171" s="42" t="e">
        <f>VLOOKUP(A171,References!$A$1:$E$3413,5,FALSE)</f>
        <v>#N/A</v>
      </c>
      <c r="F171" s="24" t="s">
        <v>459</v>
      </c>
      <c r="G171" s="47" t="s">
        <v>542</v>
      </c>
      <c r="H171" s="39" t="s">
        <v>541</v>
      </c>
      <c r="I171" s="39" t="s">
        <v>11</v>
      </c>
      <c r="J171" s="42" t="s">
        <v>436</v>
      </c>
      <c r="K171" s="24" t="e">
        <f t="shared" si="7"/>
        <v>#N/A</v>
      </c>
      <c r="L171" s="78"/>
    </row>
    <row r="172" spans="1:15" x14ac:dyDescent="0.2">
      <c r="A172" s="42">
        <v>703</v>
      </c>
      <c r="B172" s="42">
        <v>7</v>
      </c>
      <c r="C172" s="42" t="s">
        <v>379</v>
      </c>
      <c r="D172" s="1">
        <v>1</v>
      </c>
      <c r="E172" s="42" t="e">
        <f>VLOOKUP(A172,References!$A$1:$E$3413,5,FALSE)</f>
        <v>#N/A</v>
      </c>
      <c r="F172" s="50" t="s">
        <v>458</v>
      </c>
      <c r="G172" s="47" t="s">
        <v>554</v>
      </c>
      <c r="H172" s="39" t="s">
        <v>541</v>
      </c>
      <c r="I172" s="43" t="e">
        <f>VLOOKUP(A172,References!A:I,9,FALSE)</f>
        <v>#N/A</v>
      </c>
      <c r="J172" s="42" t="s">
        <v>436</v>
      </c>
      <c r="K172" s="24" t="e">
        <f t="shared" si="5"/>
        <v>#N/A</v>
      </c>
      <c r="L172" s="78">
        <v>2.5</v>
      </c>
      <c r="M172" s="76"/>
      <c r="N172" s="42">
        <v>1.17</v>
      </c>
      <c r="O172" t="s">
        <v>602</v>
      </c>
    </row>
    <row r="173" spans="1:15" x14ac:dyDescent="0.2">
      <c r="A173" s="42">
        <v>704</v>
      </c>
      <c r="B173" s="42">
        <v>7</v>
      </c>
      <c r="C173" s="42" t="s">
        <v>379</v>
      </c>
      <c r="D173" s="1">
        <v>2</v>
      </c>
      <c r="E173" s="42" t="e">
        <f>VLOOKUP(A173,References!$A$1:$E$3413,5,FALSE)</f>
        <v>#N/A</v>
      </c>
      <c r="F173" s="50" t="s">
        <v>458</v>
      </c>
      <c r="G173" s="47" t="s">
        <v>554</v>
      </c>
      <c r="H173" s="39" t="s">
        <v>541</v>
      </c>
      <c r="I173" s="43" t="e">
        <f>VLOOKUP(A173,References!A:I,9,FALSE)</f>
        <v>#N/A</v>
      </c>
      <c r="J173" s="42" t="s">
        <v>436</v>
      </c>
      <c r="K173" s="24" t="e">
        <f t="shared" si="5"/>
        <v>#N/A</v>
      </c>
      <c r="L173" s="78"/>
      <c r="M173" s="76"/>
      <c r="N173" s="42">
        <v>1.17</v>
      </c>
      <c r="O173" s="42" t="s">
        <v>602</v>
      </c>
    </row>
    <row r="174" spans="1:15" x14ac:dyDescent="0.2">
      <c r="A174" s="42">
        <v>705</v>
      </c>
      <c r="B174" s="42">
        <v>7</v>
      </c>
      <c r="C174" s="42" t="s">
        <v>379</v>
      </c>
      <c r="D174" s="1">
        <v>3</v>
      </c>
      <c r="E174" s="42" t="e">
        <f>VLOOKUP(A174,References!$A$1:$E$3413,5,FALSE)</f>
        <v>#N/A</v>
      </c>
      <c r="F174" s="50" t="s">
        <v>458</v>
      </c>
      <c r="G174" s="47" t="s">
        <v>554</v>
      </c>
      <c r="H174" s="39" t="s">
        <v>541</v>
      </c>
      <c r="I174" s="43" t="e">
        <f>VLOOKUP(A174,References!A:I,9,FALSE)</f>
        <v>#N/A</v>
      </c>
      <c r="J174" s="42" t="s">
        <v>436</v>
      </c>
      <c r="K174" s="24" t="e">
        <f t="shared" si="5"/>
        <v>#N/A</v>
      </c>
      <c r="L174" s="78"/>
      <c r="M174" s="76"/>
      <c r="N174" s="42">
        <v>1.17</v>
      </c>
      <c r="O174" s="42" t="s">
        <v>602</v>
      </c>
    </row>
    <row r="175" spans="1:15" x14ac:dyDescent="0.2">
      <c r="A175" s="42">
        <v>706</v>
      </c>
      <c r="B175" s="42">
        <v>7</v>
      </c>
      <c r="C175" s="42" t="s">
        <v>379</v>
      </c>
      <c r="D175" s="1">
        <v>4</v>
      </c>
      <c r="E175" s="42" t="e">
        <f>VLOOKUP(A175,References!$A$1:$E$3413,5,FALSE)</f>
        <v>#N/A</v>
      </c>
      <c r="F175" s="50" t="s">
        <v>458</v>
      </c>
      <c r="G175" s="47" t="s">
        <v>554</v>
      </c>
      <c r="H175" s="39" t="s">
        <v>541</v>
      </c>
      <c r="I175" s="43" t="e">
        <f>VLOOKUP(A175,References!A:I,9,FALSE)</f>
        <v>#N/A</v>
      </c>
      <c r="J175" s="42" t="s">
        <v>436</v>
      </c>
      <c r="K175" s="24" t="e">
        <f t="shared" si="5"/>
        <v>#N/A</v>
      </c>
      <c r="L175" s="78"/>
      <c r="M175" s="76"/>
      <c r="N175" s="42">
        <v>1.17</v>
      </c>
      <c r="O175" s="42" t="s">
        <v>602</v>
      </c>
    </row>
    <row r="176" spans="1:15" x14ac:dyDescent="0.2">
      <c r="A176" s="42">
        <v>707</v>
      </c>
      <c r="B176" s="42">
        <v>7</v>
      </c>
      <c r="C176" s="42" t="s">
        <v>379</v>
      </c>
      <c r="D176" s="1">
        <v>5</v>
      </c>
      <c r="E176" s="42" t="e">
        <f>VLOOKUP(A176,References!$A$1:$E$3413,5,FALSE)</f>
        <v>#N/A</v>
      </c>
      <c r="F176" s="50" t="s">
        <v>458</v>
      </c>
      <c r="G176" s="47" t="s">
        <v>554</v>
      </c>
      <c r="H176" s="39" t="s">
        <v>541</v>
      </c>
      <c r="I176" s="43" t="e">
        <f>VLOOKUP(A176,References!A:I,9,FALSE)</f>
        <v>#N/A</v>
      </c>
      <c r="J176" s="42" t="s">
        <v>436</v>
      </c>
      <c r="K176" s="24" t="e">
        <f t="shared" si="5"/>
        <v>#N/A</v>
      </c>
      <c r="L176" s="78"/>
      <c r="M176" s="76"/>
      <c r="N176" s="42">
        <v>1.17</v>
      </c>
      <c r="O176" s="42" t="s">
        <v>602</v>
      </c>
    </row>
    <row r="177" spans="1:15" x14ac:dyDescent="0.2">
      <c r="A177" s="42">
        <v>708</v>
      </c>
      <c r="B177" s="42">
        <v>7</v>
      </c>
      <c r="C177" s="42" t="s">
        <v>379</v>
      </c>
      <c r="D177" s="1">
        <v>6</v>
      </c>
      <c r="E177" s="42" t="e">
        <f>VLOOKUP(A177,References!$A$1:$E$3413,5,FALSE)</f>
        <v>#N/A</v>
      </c>
      <c r="F177" s="50" t="s">
        <v>458</v>
      </c>
      <c r="G177" s="47" t="s">
        <v>554</v>
      </c>
      <c r="H177" s="39" t="s">
        <v>541</v>
      </c>
      <c r="I177" s="43" t="e">
        <f>VLOOKUP(A177,References!A:I,9,FALSE)</f>
        <v>#N/A</v>
      </c>
      <c r="J177" s="42" t="s">
        <v>436</v>
      </c>
      <c r="K177" s="24" t="e">
        <f t="shared" si="5"/>
        <v>#N/A</v>
      </c>
      <c r="L177" s="78"/>
      <c r="M177" s="76"/>
      <c r="N177" s="42">
        <v>1.17</v>
      </c>
      <c r="O177" s="42" t="s">
        <v>602</v>
      </c>
    </row>
    <row r="178" spans="1:15" x14ac:dyDescent="0.2">
      <c r="A178" s="42">
        <v>709</v>
      </c>
      <c r="B178" s="42">
        <v>7</v>
      </c>
      <c r="C178" s="42" t="s">
        <v>379</v>
      </c>
      <c r="D178" s="1">
        <v>7</v>
      </c>
      <c r="E178" s="42" t="e">
        <f>VLOOKUP(A178,References!$A$1:$E$3413,5,FALSE)</f>
        <v>#N/A</v>
      </c>
      <c r="F178" s="50" t="s">
        <v>458</v>
      </c>
      <c r="G178" s="47" t="s">
        <v>554</v>
      </c>
      <c r="H178" s="39" t="s">
        <v>541</v>
      </c>
      <c r="I178" s="43" t="e">
        <f>VLOOKUP(A178,References!A:I,9,FALSE)</f>
        <v>#N/A</v>
      </c>
      <c r="J178" s="42" t="s">
        <v>436</v>
      </c>
      <c r="K178" s="24" t="e">
        <f t="shared" si="5"/>
        <v>#N/A</v>
      </c>
      <c r="L178" s="78"/>
      <c r="M178" s="76"/>
      <c r="N178" s="42">
        <v>1.17</v>
      </c>
      <c r="O178" s="42" t="s">
        <v>602</v>
      </c>
    </row>
    <row r="179" spans="1:15" x14ac:dyDescent="0.2">
      <c r="A179" s="42">
        <v>710</v>
      </c>
      <c r="B179" s="42">
        <v>7</v>
      </c>
      <c r="C179" s="42" t="s">
        <v>379</v>
      </c>
      <c r="D179" s="1">
        <v>8</v>
      </c>
      <c r="E179" s="42" t="e">
        <f>VLOOKUP(A179,References!$A$1:$E$3413,5,FALSE)</f>
        <v>#N/A</v>
      </c>
      <c r="F179" s="50" t="s">
        <v>458</v>
      </c>
      <c r="G179" s="47" t="s">
        <v>554</v>
      </c>
      <c r="H179" s="39" t="s">
        <v>541</v>
      </c>
      <c r="I179" s="43" t="e">
        <f>VLOOKUP(A179,References!A:I,9,FALSE)</f>
        <v>#N/A</v>
      </c>
      <c r="J179" s="42" t="s">
        <v>436</v>
      </c>
      <c r="K179" s="24" t="e">
        <f t="shared" si="5"/>
        <v>#N/A</v>
      </c>
      <c r="L179" s="78"/>
      <c r="M179" s="76"/>
      <c r="N179" s="42">
        <v>1.17</v>
      </c>
      <c r="O179" s="42" t="s">
        <v>602</v>
      </c>
    </row>
    <row r="180" spans="1:15" x14ac:dyDescent="0.2">
      <c r="A180" s="42">
        <v>711</v>
      </c>
      <c r="B180" s="42">
        <v>7</v>
      </c>
      <c r="C180" s="42" t="s">
        <v>379</v>
      </c>
      <c r="D180" s="1">
        <v>9</v>
      </c>
      <c r="E180" s="42" t="e">
        <f>VLOOKUP(A180,References!$A$1:$E$3413,5,FALSE)</f>
        <v>#N/A</v>
      </c>
      <c r="F180" s="50" t="s">
        <v>458</v>
      </c>
      <c r="G180" s="47" t="s">
        <v>554</v>
      </c>
      <c r="H180" s="39" t="s">
        <v>541</v>
      </c>
      <c r="I180" s="43" t="e">
        <f>VLOOKUP(A180,References!A:I,9,FALSE)</f>
        <v>#N/A</v>
      </c>
      <c r="J180" s="42" t="s">
        <v>436</v>
      </c>
      <c r="K180" s="24" t="e">
        <f t="shared" si="5"/>
        <v>#N/A</v>
      </c>
      <c r="L180" s="78"/>
      <c r="M180" s="76"/>
      <c r="N180" s="42">
        <v>1.17</v>
      </c>
      <c r="O180" s="42" t="s">
        <v>602</v>
      </c>
    </row>
    <row r="181" spans="1:15" x14ac:dyDescent="0.2">
      <c r="A181" s="42">
        <v>712</v>
      </c>
      <c r="B181" s="42">
        <v>7</v>
      </c>
      <c r="C181" s="42" t="s">
        <v>379</v>
      </c>
      <c r="D181" s="1">
        <v>10</v>
      </c>
      <c r="E181" s="42" t="e">
        <f>VLOOKUP(A181,References!$A$1:$E$3413,5,FALSE)</f>
        <v>#N/A</v>
      </c>
      <c r="F181" s="50" t="s">
        <v>458</v>
      </c>
      <c r="G181" s="47" t="s">
        <v>554</v>
      </c>
      <c r="H181" s="39" t="s">
        <v>541</v>
      </c>
      <c r="I181" s="43" t="e">
        <f>VLOOKUP(A181,References!A:I,9,FALSE)</f>
        <v>#N/A</v>
      </c>
      <c r="J181" s="42" t="s">
        <v>436</v>
      </c>
      <c r="K181" s="24" t="e">
        <f t="shared" si="5"/>
        <v>#N/A</v>
      </c>
      <c r="L181" s="78"/>
      <c r="M181" s="76"/>
      <c r="N181" s="42">
        <v>1.17</v>
      </c>
      <c r="O181" s="42" t="s">
        <v>602</v>
      </c>
    </row>
    <row r="182" spans="1:15" x14ac:dyDescent="0.2">
      <c r="A182" s="42">
        <v>739</v>
      </c>
      <c r="B182" s="42">
        <v>7</v>
      </c>
      <c r="C182" s="42" t="s">
        <v>379</v>
      </c>
      <c r="D182" s="1">
        <v>1</v>
      </c>
      <c r="E182" s="42" t="e">
        <f>VLOOKUP(A182,References!$A$1:$E$3413,5,FALSE)</f>
        <v>#N/A</v>
      </c>
      <c r="F182" s="50" t="s">
        <v>69</v>
      </c>
      <c r="G182" s="47" t="s">
        <v>554</v>
      </c>
      <c r="H182" s="39" t="s">
        <v>541</v>
      </c>
      <c r="I182" s="43" t="e">
        <f>VLOOKUP(A182,References!A:I,9,FALSE)</f>
        <v>#N/A</v>
      </c>
      <c r="J182" s="42" t="s">
        <v>436</v>
      </c>
      <c r="K182" s="60" t="e">
        <f t="shared" si="5"/>
        <v>#N/A</v>
      </c>
      <c r="L182" s="78">
        <v>1250</v>
      </c>
      <c r="M182" s="76"/>
      <c r="N182" s="42">
        <v>1.17</v>
      </c>
      <c r="O182" s="42" t="s">
        <v>602</v>
      </c>
    </row>
    <row r="183" spans="1:15" x14ac:dyDescent="0.2">
      <c r="A183" s="42">
        <v>740</v>
      </c>
      <c r="B183" s="42">
        <v>7</v>
      </c>
      <c r="C183" s="42" t="s">
        <v>379</v>
      </c>
      <c r="D183" s="1">
        <v>2</v>
      </c>
      <c r="E183" s="42" t="e">
        <f>VLOOKUP(A183,References!$A$1:$E$3413,5,FALSE)</f>
        <v>#N/A</v>
      </c>
      <c r="F183" s="50" t="s">
        <v>69</v>
      </c>
      <c r="G183" s="47" t="s">
        <v>554</v>
      </c>
      <c r="H183" s="39" t="s">
        <v>541</v>
      </c>
      <c r="I183" s="43" t="e">
        <f>VLOOKUP(A183,References!A:I,9,FALSE)</f>
        <v>#N/A</v>
      </c>
      <c r="J183" s="42" t="s">
        <v>436</v>
      </c>
      <c r="K183" s="60" t="e">
        <f t="shared" si="5"/>
        <v>#N/A</v>
      </c>
      <c r="L183" s="78"/>
      <c r="M183" s="76"/>
      <c r="N183" s="42">
        <v>1.17</v>
      </c>
      <c r="O183" s="42" t="s">
        <v>602</v>
      </c>
    </row>
    <row r="184" spans="1:15" x14ac:dyDescent="0.2">
      <c r="A184" s="42">
        <v>741</v>
      </c>
      <c r="B184" s="42">
        <v>7</v>
      </c>
      <c r="C184" s="42" t="s">
        <v>379</v>
      </c>
      <c r="D184" s="1">
        <v>3</v>
      </c>
      <c r="E184" s="42" t="e">
        <f>VLOOKUP(A184,References!$A$1:$E$3413,5,FALSE)</f>
        <v>#N/A</v>
      </c>
      <c r="F184" s="50" t="s">
        <v>69</v>
      </c>
      <c r="G184" s="47" t="s">
        <v>554</v>
      </c>
      <c r="H184" s="39" t="s">
        <v>541</v>
      </c>
      <c r="I184" s="43" t="e">
        <f>VLOOKUP(A184,References!A:I,9,FALSE)</f>
        <v>#N/A</v>
      </c>
      <c r="J184" s="42" t="s">
        <v>436</v>
      </c>
      <c r="K184" s="60" t="e">
        <f t="shared" si="5"/>
        <v>#N/A</v>
      </c>
      <c r="L184" s="78"/>
      <c r="M184" s="76"/>
      <c r="N184" s="42">
        <v>1.17</v>
      </c>
      <c r="O184" s="42" t="s">
        <v>602</v>
      </c>
    </row>
    <row r="185" spans="1:15" x14ac:dyDescent="0.2">
      <c r="A185" s="42">
        <v>742</v>
      </c>
      <c r="B185" s="42">
        <v>7</v>
      </c>
      <c r="C185" s="42" t="s">
        <v>379</v>
      </c>
      <c r="D185" s="1">
        <v>4</v>
      </c>
      <c r="E185" s="42" t="e">
        <f>VLOOKUP(A185,References!$A$1:$E$3413,5,FALSE)</f>
        <v>#N/A</v>
      </c>
      <c r="F185" s="50" t="s">
        <v>69</v>
      </c>
      <c r="G185" s="47" t="s">
        <v>554</v>
      </c>
      <c r="H185" s="39" t="s">
        <v>541</v>
      </c>
      <c r="I185" s="43" t="e">
        <f>VLOOKUP(A185,References!A:I,9,FALSE)</f>
        <v>#N/A</v>
      </c>
      <c r="J185" s="42" t="s">
        <v>436</v>
      </c>
      <c r="K185" s="60" t="e">
        <f t="shared" si="5"/>
        <v>#N/A</v>
      </c>
      <c r="L185" s="78"/>
      <c r="M185" s="76"/>
      <c r="N185" s="42">
        <v>1.17</v>
      </c>
      <c r="O185" s="42" t="s">
        <v>602</v>
      </c>
    </row>
    <row r="186" spans="1:15" x14ac:dyDescent="0.2">
      <c r="A186" s="42">
        <v>743</v>
      </c>
      <c r="B186" s="42">
        <v>7</v>
      </c>
      <c r="C186" s="42" t="s">
        <v>379</v>
      </c>
      <c r="D186" s="1">
        <v>5</v>
      </c>
      <c r="E186" s="42" t="e">
        <f>VLOOKUP(A186,References!$A$1:$E$3413,5,FALSE)</f>
        <v>#N/A</v>
      </c>
      <c r="F186" s="50" t="s">
        <v>69</v>
      </c>
      <c r="G186" s="47" t="s">
        <v>554</v>
      </c>
      <c r="H186" s="39" t="s">
        <v>541</v>
      </c>
      <c r="I186" s="43" t="e">
        <f>VLOOKUP(A186,References!A:I,9,FALSE)</f>
        <v>#N/A</v>
      </c>
      <c r="J186" s="42" t="s">
        <v>436</v>
      </c>
      <c r="K186" s="60" t="e">
        <f t="shared" si="5"/>
        <v>#N/A</v>
      </c>
      <c r="L186" s="78"/>
      <c r="M186" s="76"/>
      <c r="N186" s="42">
        <v>1.17</v>
      </c>
      <c r="O186" s="42" t="s">
        <v>602</v>
      </c>
    </row>
    <row r="187" spans="1:15" x14ac:dyDescent="0.2">
      <c r="A187" s="42">
        <v>744</v>
      </c>
      <c r="B187" s="42">
        <v>7</v>
      </c>
      <c r="C187" s="42" t="s">
        <v>379</v>
      </c>
      <c r="D187" s="1">
        <v>6</v>
      </c>
      <c r="E187" s="42" t="e">
        <f>VLOOKUP(A187,References!$A$1:$E$3413,5,FALSE)</f>
        <v>#N/A</v>
      </c>
      <c r="F187" s="50" t="s">
        <v>69</v>
      </c>
      <c r="G187" s="47" t="s">
        <v>554</v>
      </c>
      <c r="H187" s="39" t="s">
        <v>541</v>
      </c>
      <c r="I187" s="43" t="e">
        <f>VLOOKUP(A187,References!A:I,9,FALSE)</f>
        <v>#N/A</v>
      </c>
      <c r="J187" s="42" t="s">
        <v>436</v>
      </c>
      <c r="K187" s="60" t="e">
        <f t="shared" si="5"/>
        <v>#N/A</v>
      </c>
      <c r="L187" s="78"/>
      <c r="M187" s="76"/>
      <c r="N187" s="42">
        <v>1.17</v>
      </c>
      <c r="O187" s="42" t="s">
        <v>602</v>
      </c>
    </row>
    <row r="188" spans="1:15" x14ac:dyDescent="0.2">
      <c r="A188" s="42">
        <v>745</v>
      </c>
      <c r="B188" s="42">
        <v>7</v>
      </c>
      <c r="C188" s="42" t="s">
        <v>379</v>
      </c>
      <c r="D188" s="1">
        <v>7</v>
      </c>
      <c r="E188" s="42" t="e">
        <f>VLOOKUP(A188,References!$A$1:$E$3413,5,FALSE)</f>
        <v>#N/A</v>
      </c>
      <c r="F188" s="50" t="s">
        <v>69</v>
      </c>
      <c r="G188" s="47" t="s">
        <v>554</v>
      </c>
      <c r="H188" s="39" t="s">
        <v>541</v>
      </c>
      <c r="I188" s="43" t="e">
        <f>VLOOKUP(A188,References!A:I,9,FALSE)</f>
        <v>#N/A</v>
      </c>
      <c r="J188" s="42" t="s">
        <v>436</v>
      </c>
      <c r="K188" s="60" t="e">
        <f t="shared" si="5"/>
        <v>#N/A</v>
      </c>
      <c r="L188" s="78"/>
      <c r="M188" s="76"/>
      <c r="N188" s="42">
        <v>1.17</v>
      </c>
      <c r="O188" s="42" t="s">
        <v>602</v>
      </c>
    </row>
    <row r="189" spans="1:15" x14ac:dyDescent="0.2">
      <c r="A189" s="42">
        <v>746</v>
      </c>
      <c r="B189" s="42">
        <v>7</v>
      </c>
      <c r="C189" s="42" t="s">
        <v>379</v>
      </c>
      <c r="D189" s="1">
        <v>8</v>
      </c>
      <c r="E189" s="42" t="e">
        <f>VLOOKUP(A189,References!$A$1:$E$3413,5,FALSE)</f>
        <v>#N/A</v>
      </c>
      <c r="F189" s="50" t="s">
        <v>69</v>
      </c>
      <c r="G189" s="47" t="s">
        <v>554</v>
      </c>
      <c r="H189" s="39" t="s">
        <v>541</v>
      </c>
      <c r="I189" s="43" t="e">
        <f>VLOOKUP(A189,References!A:I,9,FALSE)</f>
        <v>#N/A</v>
      </c>
      <c r="J189" s="42" t="s">
        <v>436</v>
      </c>
      <c r="K189" s="60" t="e">
        <f t="shared" si="5"/>
        <v>#N/A</v>
      </c>
      <c r="L189" s="78"/>
      <c r="M189" s="76"/>
      <c r="N189" s="42">
        <v>1.17</v>
      </c>
      <c r="O189" s="42" t="s">
        <v>602</v>
      </c>
    </row>
    <row r="190" spans="1:15" x14ac:dyDescent="0.2">
      <c r="A190" s="42">
        <v>747</v>
      </c>
      <c r="B190" s="42">
        <v>7</v>
      </c>
      <c r="C190" s="42" t="s">
        <v>379</v>
      </c>
      <c r="D190" s="1">
        <v>9</v>
      </c>
      <c r="E190" s="42" t="e">
        <f>VLOOKUP(A190,References!$A$1:$E$3413,5,FALSE)</f>
        <v>#N/A</v>
      </c>
      <c r="F190" s="50" t="s">
        <v>69</v>
      </c>
      <c r="G190" s="47" t="s">
        <v>554</v>
      </c>
      <c r="H190" s="39" t="s">
        <v>541</v>
      </c>
      <c r="I190" s="43" t="e">
        <f>VLOOKUP(A190,References!A:I,9,FALSE)</f>
        <v>#N/A</v>
      </c>
      <c r="J190" s="42" t="s">
        <v>436</v>
      </c>
      <c r="K190" s="60" t="e">
        <f t="shared" si="5"/>
        <v>#N/A</v>
      </c>
      <c r="L190" s="78"/>
      <c r="M190" s="76"/>
      <c r="N190" s="42">
        <v>1.17</v>
      </c>
      <c r="O190" s="42" t="s">
        <v>602</v>
      </c>
    </row>
    <row r="191" spans="1:15" x14ac:dyDescent="0.2">
      <c r="A191" s="42">
        <v>748</v>
      </c>
      <c r="B191" s="42">
        <v>7</v>
      </c>
      <c r="C191" s="42" t="s">
        <v>379</v>
      </c>
      <c r="D191" s="1">
        <v>10</v>
      </c>
      <c r="E191" s="42" t="e">
        <f>VLOOKUP(A191,References!$A$1:$E$3413,5,FALSE)</f>
        <v>#N/A</v>
      </c>
      <c r="F191" s="50" t="s">
        <v>69</v>
      </c>
      <c r="G191" s="47" t="s">
        <v>554</v>
      </c>
      <c r="H191" s="39" t="s">
        <v>541</v>
      </c>
      <c r="I191" s="43" t="e">
        <f>VLOOKUP(A191,References!A:I,9,FALSE)</f>
        <v>#N/A</v>
      </c>
      <c r="J191" s="42" t="s">
        <v>436</v>
      </c>
      <c r="K191" s="60" t="e">
        <f t="shared" si="5"/>
        <v>#N/A</v>
      </c>
      <c r="L191" s="78"/>
      <c r="M191" s="76"/>
      <c r="N191" s="42">
        <v>1.17</v>
      </c>
      <c r="O191" s="42" t="s">
        <v>602</v>
      </c>
    </row>
    <row r="192" spans="1:15" x14ac:dyDescent="0.2">
      <c r="A192" s="42">
        <v>757</v>
      </c>
      <c r="B192" s="42">
        <v>7</v>
      </c>
      <c r="C192" s="42" t="s">
        <v>379</v>
      </c>
      <c r="D192" s="1">
        <v>1</v>
      </c>
      <c r="E192" s="42" t="e">
        <f>VLOOKUP(A192,References!$A$1:$E$3413,5,FALSE)</f>
        <v>#N/A</v>
      </c>
      <c r="F192" s="50" t="s">
        <v>377</v>
      </c>
      <c r="G192" s="47" t="s">
        <v>554</v>
      </c>
      <c r="H192" s="42" t="s">
        <v>438</v>
      </c>
      <c r="I192" s="43" t="e">
        <f>VLOOKUP(A192,References!A:I,9,FALSE)</f>
        <v>#N/A</v>
      </c>
      <c r="J192" s="42" t="s">
        <v>436</v>
      </c>
      <c r="K192" s="60" t="e">
        <f t="shared" si="5"/>
        <v>#N/A</v>
      </c>
      <c r="L192" s="78">
        <v>312.5</v>
      </c>
      <c r="M192" s="76"/>
      <c r="N192" s="42">
        <v>1.17</v>
      </c>
      <c r="O192" s="42" t="s">
        <v>602</v>
      </c>
    </row>
    <row r="193" spans="1:15" x14ac:dyDescent="0.2">
      <c r="A193" s="42">
        <v>758</v>
      </c>
      <c r="B193" s="42">
        <v>7</v>
      </c>
      <c r="C193" s="42" t="s">
        <v>379</v>
      </c>
      <c r="D193" s="1">
        <v>2</v>
      </c>
      <c r="E193" s="42" t="e">
        <f>VLOOKUP(A193,References!$A$1:$E$3413,5,FALSE)</f>
        <v>#N/A</v>
      </c>
      <c r="F193" s="50" t="s">
        <v>377</v>
      </c>
      <c r="G193" s="47" t="s">
        <v>554</v>
      </c>
      <c r="H193" s="42" t="s">
        <v>438</v>
      </c>
      <c r="I193" s="43" t="e">
        <f>VLOOKUP(A193,References!A:I,9,FALSE)</f>
        <v>#N/A</v>
      </c>
      <c r="J193" s="42" t="s">
        <v>436</v>
      </c>
      <c r="K193" s="60" t="e">
        <f t="shared" si="5"/>
        <v>#N/A</v>
      </c>
      <c r="L193" s="78"/>
      <c r="M193" s="76"/>
      <c r="N193" s="42">
        <v>1.17</v>
      </c>
      <c r="O193" s="42" t="s">
        <v>602</v>
      </c>
    </row>
    <row r="194" spans="1:15" x14ac:dyDescent="0.2">
      <c r="A194" s="42">
        <v>759</v>
      </c>
      <c r="B194" s="42">
        <v>7</v>
      </c>
      <c r="C194" s="42" t="s">
        <v>379</v>
      </c>
      <c r="D194" s="1">
        <v>3</v>
      </c>
      <c r="E194" s="42" t="e">
        <f>VLOOKUP(A194,References!$A$1:$E$3413,5,FALSE)</f>
        <v>#N/A</v>
      </c>
      <c r="F194" s="50" t="s">
        <v>377</v>
      </c>
      <c r="G194" s="47" t="s">
        <v>554</v>
      </c>
      <c r="H194" s="42" t="s">
        <v>438</v>
      </c>
      <c r="I194" s="43" t="e">
        <f>VLOOKUP(A194,References!A:I,9,FALSE)</f>
        <v>#N/A</v>
      </c>
      <c r="J194" s="42" t="s">
        <v>436</v>
      </c>
      <c r="K194" s="60" t="e">
        <f t="shared" si="5"/>
        <v>#N/A</v>
      </c>
      <c r="L194" s="78"/>
      <c r="M194" s="76"/>
      <c r="N194" s="42">
        <v>1.17</v>
      </c>
      <c r="O194" s="42" t="s">
        <v>602</v>
      </c>
    </row>
    <row r="195" spans="1:15" x14ac:dyDescent="0.2">
      <c r="A195" s="42">
        <v>760</v>
      </c>
      <c r="B195" s="42">
        <v>7</v>
      </c>
      <c r="C195" s="42" t="s">
        <v>379</v>
      </c>
      <c r="D195" s="1">
        <v>4</v>
      </c>
      <c r="E195" s="42" t="e">
        <f>VLOOKUP(A195,References!$A$1:$E$3413,5,FALSE)</f>
        <v>#N/A</v>
      </c>
      <c r="F195" s="50" t="s">
        <v>377</v>
      </c>
      <c r="G195" s="47" t="s">
        <v>554</v>
      </c>
      <c r="H195" s="42" t="s">
        <v>438</v>
      </c>
      <c r="I195" s="43" t="e">
        <f>VLOOKUP(A195,References!A:I,9,FALSE)</f>
        <v>#N/A</v>
      </c>
      <c r="J195" s="42" t="s">
        <v>436</v>
      </c>
      <c r="K195" s="60" t="e">
        <f t="shared" si="5"/>
        <v>#N/A</v>
      </c>
      <c r="L195" s="78"/>
      <c r="M195" s="76"/>
      <c r="N195" s="42">
        <v>1.17</v>
      </c>
      <c r="O195" s="42" t="s">
        <v>602</v>
      </c>
    </row>
    <row r="196" spans="1:15" x14ac:dyDescent="0.2">
      <c r="A196" s="42">
        <v>761</v>
      </c>
      <c r="B196" s="42">
        <v>7</v>
      </c>
      <c r="C196" s="42" t="s">
        <v>379</v>
      </c>
      <c r="D196" s="1">
        <v>5</v>
      </c>
      <c r="E196" s="42" t="e">
        <f>VLOOKUP(A196,References!$A$1:$E$3413,5,FALSE)</f>
        <v>#N/A</v>
      </c>
      <c r="F196" s="50" t="s">
        <v>377</v>
      </c>
      <c r="G196" s="47" t="s">
        <v>554</v>
      </c>
      <c r="H196" s="42" t="s">
        <v>438</v>
      </c>
      <c r="I196" s="43" t="e">
        <f>VLOOKUP(A196,References!A:I,9,FALSE)</f>
        <v>#N/A</v>
      </c>
      <c r="J196" s="42" t="s">
        <v>436</v>
      </c>
      <c r="K196" s="60" t="e">
        <f t="shared" si="5"/>
        <v>#N/A</v>
      </c>
      <c r="L196" s="78"/>
      <c r="M196" s="76"/>
      <c r="N196" s="42">
        <v>1.17</v>
      </c>
      <c r="O196" s="42" t="s">
        <v>602</v>
      </c>
    </row>
    <row r="197" spans="1:15" x14ac:dyDescent="0.2">
      <c r="A197" s="42">
        <v>762</v>
      </c>
      <c r="B197" s="42">
        <v>7</v>
      </c>
      <c r="C197" s="42" t="s">
        <v>379</v>
      </c>
      <c r="D197" s="1">
        <v>6</v>
      </c>
      <c r="E197" s="42" t="e">
        <f>VLOOKUP(A197,References!$A$1:$E$3413,5,FALSE)</f>
        <v>#N/A</v>
      </c>
      <c r="F197" s="50" t="s">
        <v>377</v>
      </c>
      <c r="G197" s="47" t="s">
        <v>554</v>
      </c>
      <c r="H197" s="42" t="s">
        <v>438</v>
      </c>
      <c r="I197" s="43" t="e">
        <f>VLOOKUP(A197,References!A:I,9,FALSE)</f>
        <v>#N/A</v>
      </c>
      <c r="J197" s="42" t="s">
        <v>436</v>
      </c>
      <c r="K197" s="60" t="e">
        <f t="shared" si="5"/>
        <v>#N/A</v>
      </c>
      <c r="L197" s="78"/>
      <c r="M197" s="76"/>
      <c r="N197" s="42">
        <v>1.17</v>
      </c>
      <c r="O197" s="42" t="s">
        <v>602</v>
      </c>
    </row>
    <row r="198" spans="1:15" x14ac:dyDescent="0.2">
      <c r="A198" s="42">
        <v>763</v>
      </c>
      <c r="B198" s="42">
        <v>7</v>
      </c>
      <c r="C198" s="42" t="s">
        <v>379</v>
      </c>
      <c r="D198" s="1">
        <v>7</v>
      </c>
      <c r="E198" s="42" t="e">
        <f>VLOOKUP(A198,References!$A$1:$E$3413,5,FALSE)</f>
        <v>#N/A</v>
      </c>
      <c r="F198" s="50" t="s">
        <v>377</v>
      </c>
      <c r="G198" s="47" t="s">
        <v>554</v>
      </c>
      <c r="H198" s="42" t="s">
        <v>438</v>
      </c>
      <c r="I198" s="43" t="e">
        <f>VLOOKUP(A198,References!A:I,9,FALSE)</f>
        <v>#N/A</v>
      </c>
      <c r="J198" s="42" t="s">
        <v>436</v>
      </c>
      <c r="K198" s="60" t="e">
        <f t="shared" si="5"/>
        <v>#N/A</v>
      </c>
      <c r="L198" s="78"/>
      <c r="M198" s="76"/>
      <c r="N198" s="42">
        <v>1.17</v>
      </c>
      <c r="O198" s="42" t="s">
        <v>602</v>
      </c>
    </row>
    <row r="199" spans="1:15" x14ac:dyDescent="0.2">
      <c r="A199" s="42">
        <v>764</v>
      </c>
      <c r="B199" s="42">
        <v>7</v>
      </c>
      <c r="C199" s="42" t="s">
        <v>379</v>
      </c>
      <c r="D199" s="1">
        <v>8</v>
      </c>
      <c r="E199" s="42" t="e">
        <f>VLOOKUP(A199,References!$A$1:$E$3413,5,FALSE)</f>
        <v>#N/A</v>
      </c>
      <c r="F199" s="50" t="s">
        <v>377</v>
      </c>
      <c r="G199" s="47" t="s">
        <v>554</v>
      </c>
      <c r="H199" s="42" t="s">
        <v>438</v>
      </c>
      <c r="I199" s="43" t="e">
        <f>VLOOKUP(A199,References!A:I,9,FALSE)</f>
        <v>#N/A</v>
      </c>
      <c r="J199" s="42" t="s">
        <v>436</v>
      </c>
      <c r="K199" s="60" t="e">
        <f t="shared" si="5"/>
        <v>#N/A</v>
      </c>
      <c r="L199" s="78"/>
      <c r="M199" s="76"/>
      <c r="N199" s="42">
        <v>1.17</v>
      </c>
      <c r="O199" s="42" t="s">
        <v>602</v>
      </c>
    </row>
    <row r="200" spans="1:15" x14ac:dyDescent="0.2">
      <c r="A200" s="42">
        <v>765</v>
      </c>
      <c r="B200" s="42">
        <v>7</v>
      </c>
      <c r="C200" s="42" t="s">
        <v>379</v>
      </c>
      <c r="D200" s="1">
        <v>9</v>
      </c>
      <c r="E200" s="42" t="e">
        <f>VLOOKUP(A200,References!$A$1:$E$3413,5,FALSE)</f>
        <v>#N/A</v>
      </c>
      <c r="F200" s="50" t="s">
        <v>377</v>
      </c>
      <c r="G200" s="47" t="s">
        <v>554</v>
      </c>
      <c r="H200" s="42" t="s">
        <v>438</v>
      </c>
      <c r="I200" s="43" t="e">
        <f>VLOOKUP(A200,References!A:I,9,FALSE)</f>
        <v>#N/A</v>
      </c>
      <c r="J200" s="42" t="s">
        <v>436</v>
      </c>
      <c r="K200" s="60" t="e">
        <f t="shared" si="5"/>
        <v>#N/A</v>
      </c>
      <c r="L200" s="78"/>
      <c r="M200" s="76"/>
      <c r="N200" s="42">
        <v>1.17</v>
      </c>
      <c r="O200" s="42" t="s">
        <v>602</v>
      </c>
    </row>
    <row r="201" spans="1:15" x14ac:dyDescent="0.2">
      <c r="A201" s="42">
        <v>766</v>
      </c>
      <c r="B201" s="42">
        <v>7</v>
      </c>
      <c r="C201" s="42" t="s">
        <v>379</v>
      </c>
      <c r="D201" s="1">
        <v>10</v>
      </c>
      <c r="E201" s="42" t="e">
        <f>VLOOKUP(A201,References!$A$1:$E$3413,5,FALSE)</f>
        <v>#N/A</v>
      </c>
      <c r="F201" s="50" t="s">
        <v>377</v>
      </c>
      <c r="G201" s="47" t="s">
        <v>554</v>
      </c>
      <c r="H201" s="42" t="s">
        <v>438</v>
      </c>
      <c r="I201" s="43" t="e">
        <f>VLOOKUP(A201,References!A:I,9,FALSE)</f>
        <v>#N/A</v>
      </c>
      <c r="J201" s="42" t="s">
        <v>436</v>
      </c>
      <c r="K201" s="60" t="e">
        <f t="shared" si="5"/>
        <v>#N/A</v>
      </c>
      <c r="L201" s="78"/>
      <c r="M201" s="76"/>
      <c r="N201" s="42">
        <v>1.17</v>
      </c>
      <c r="O201" s="42" t="s">
        <v>602</v>
      </c>
    </row>
    <row r="202" spans="1:15" s="42" customFormat="1" x14ac:dyDescent="0.2">
      <c r="A202" s="42">
        <v>906.1</v>
      </c>
      <c r="B202" s="42">
        <v>7</v>
      </c>
      <c r="C202" s="42" t="s">
        <v>71</v>
      </c>
      <c r="D202" s="1"/>
      <c r="E202" s="42" t="e">
        <f>VLOOKUP(A202,References!$A$1:$E$3413,5,FALSE)</f>
        <v>#N/A</v>
      </c>
      <c r="F202" s="50" t="s">
        <v>607</v>
      </c>
      <c r="G202" s="47" t="s">
        <v>554</v>
      </c>
      <c r="I202" s="43" t="e">
        <f>VLOOKUP(A202,References!A:I,9,FALSE)</f>
        <v>#N/A</v>
      </c>
      <c r="J202" s="42" t="s">
        <v>436</v>
      </c>
      <c r="K202" s="60" t="e">
        <f t="shared" si="5"/>
        <v>#N/A</v>
      </c>
      <c r="L202" s="78">
        <v>62.5</v>
      </c>
      <c r="M202" s="80"/>
    </row>
    <row r="203" spans="1:15" x14ac:dyDescent="0.2">
      <c r="A203" s="42">
        <v>912</v>
      </c>
      <c r="B203" s="42">
        <v>8</v>
      </c>
      <c r="C203" s="42" t="s">
        <v>80</v>
      </c>
      <c r="D203" s="42"/>
      <c r="E203" s="42" t="e">
        <f>VLOOKUP(A203,References!$A$1:$E$3413,5,FALSE)</f>
        <v>#N/A</v>
      </c>
      <c r="F203" s="50" t="s">
        <v>380</v>
      </c>
      <c r="G203" s="47" t="s">
        <v>554</v>
      </c>
      <c r="H203" s="42"/>
      <c r="I203" s="43" t="e">
        <f>VLOOKUP(A203,References!A:I,9,FALSE)</f>
        <v>#N/A</v>
      </c>
      <c r="J203" s="42" t="s">
        <v>436</v>
      </c>
      <c r="K203" s="60" t="e">
        <f t="shared" si="5"/>
        <v>#N/A</v>
      </c>
      <c r="L203" s="78">
        <v>7.0000000000000007E-2</v>
      </c>
      <c r="M203" s="76"/>
      <c r="N203" s="19"/>
    </row>
    <row r="204" spans="1:15" x14ac:dyDescent="0.2">
      <c r="A204" s="42">
        <v>915</v>
      </c>
      <c r="B204" s="42">
        <v>8</v>
      </c>
      <c r="C204" s="42" t="s">
        <v>81</v>
      </c>
      <c r="D204" s="42"/>
      <c r="E204" s="42" t="e">
        <f>VLOOKUP(A204,References!$A$1:$E$3413,5,FALSE)</f>
        <v>#N/A</v>
      </c>
      <c r="F204" s="36" t="s">
        <v>76</v>
      </c>
      <c r="G204" s="47" t="s">
        <v>554</v>
      </c>
      <c r="H204" s="42" t="s">
        <v>540</v>
      </c>
      <c r="I204" s="43" t="e">
        <f>VLOOKUP(A204,References!A:I,9,FALSE)</f>
        <v>#N/A</v>
      </c>
      <c r="J204" s="42" t="s">
        <v>81</v>
      </c>
      <c r="K204" s="60" t="e">
        <f t="shared" si="5"/>
        <v>#N/A</v>
      </c>
      <c r="L204" s="78">
        <v>100</v>
      </c>
      <c r="M204" s="76"/>
      <c r="N204">
        <v>1.1000000000000001</v>
      </c>
    </row>
    <row r="205" spans="1:15" x14ac:dyDescent="0.2">
      <c r="A205" s="42">
        <v>916</v>
      </c>
      <c r="B205" s="42">
        <v>8</v>
      </c>
      <c r="C205" s="42" t="s">
        <v>81</v>
      </c>
      <c r="D205" s="42"/>
      <c r="E205" s="42" t="e">
        <f>VLOOKUP(A205,References!$A$1:$E$3413,5,FALSE)</f>
        <v>#N/A</v>
      </c>
      <c r="F205" s="36" t="s">
        <v>470</v>
      </c>
      <c r="G205" s="47" t="s">
        <v>554</v>
      </c>
      <c r="H205" s="42" t="s">
        <v>540</v>
      </c>
      <c r="I205" s="43" t="e">
        <f>VLOOKUP(A205,References!A:I,9,FALSE)</f>
        <v>#N/A</v>
      </c>
      <c r="J205" s="42" t="s">
        <v>81</v>
      </c>
      <c r="K205" s="60" t="e">
        <f t="shared" si="5"/>
        <v>#N/A</v>
      </c>
      <c r="L205" s="78">
        <v>200</v>
      </c>
      <c r="M205" s="76"/>
      <c r="N205" s="42">
        <v>1.1000000000000001</v>
      </c>
    </row>
    <row r="206" spans="1:15" x14ac:dyDescent="0.2">
      <c r="A206" s="42">
        <v>917</v>
      </c>
      <c r="B206" s="42">
        <v>8</v>
      </c>
      <c r="C206" s="42" t="s">
        <v>81</v>
      </c>
      <c r="D206" s="42"/>
      <c r="E206" s="42" t="e">
        <f>VLOOKUP(A206,References!$A$1:$E$3413,5,FALSE)</f>
        <v>#N/A</v>
      </c>
      <c r="F206" s="36" t="s">
        <v>474</v>
      </c>
      <c r="G206" s="47" t="s">
        <v>554</v>
      </c>
      <c r="H206" s="42" t="s">
        <v>540</v>
      </c>
      <c r="I206" s="43" t="e">
        <f>VLOOKUP(A206,References!A:I,9,FALSE)</f>
        <v>#N/A</v>
      </c>
      <c r="J206" s="42" t="s">
        <v>81</v>
      </c>
      <c r="K206" s="60" t="e">
        <f t="shared" si="5"/>
        <v>#N/A</v>
      </c>
      <c r="L206" s="78">
        <v>500</v>
      </c>
      <c r="M206" s="76"/>
      <c r="N206" s="42">
        <v>1.1000000000000001</v>
      </c>
    </row>
    <row r="207" spans="1:15" x14ac:dyDescent="0.2">
      <c r="A207" s="42">
        <v>918</v>
      </c>
      <c r="B207" s="42">
        <v>8</v>
      </c>
      <c r="C207" s="42" t="s">
        <v>81</v>
      </c>
      <c r="D207" s="42"/>
      <c r="E207" s="42" t="e">
        <f>VLOOKUP(A207,References!$A$1:$E$3413,5,FALSE)</f>
        <v>#N/A</v>
      </c>
      <c r="F207" s="36" t="s">
        <v>471</v>
      </c>
      <c r="G207" s="47" t="s">
        <v>554</v>
      </c>
      <c r="H207" s="42" t="s">
        <v>540</v>
      </c>
      <c r="I207" s="43" t="e">
        <f>VLOOKUP(A207,References!A:I,9,FALSE)</f>
        <v>#N/A</v>
      </c>
      <c r="J207" s="42" t="s">
        <v>81</v>
      </c>
      <c r="K207" s="60" t="e">
        <f t="shared" si="5"/>
        <v>#N/A</v>
      </c>
      <c r="L207" s="78">
        <v>300</v>
      </c>
      <c r="M207" s="76"/>
      <c r="N207" s="42">
        <v>1.1000000000000001</v>
      </c>
    </row>
    <row r="208" spans="1:15" x14ac:dyDescent="0.2">
      <c r="A208" s="42">
        <v>919</v>
      </c>
      <c r="B208" s="42">
        <v>8</v>
      </c>
      <c r="C208" s="42" t="s">
        <v>81</v>
      </c>
      <c r="D208" s="42"/>
      <c r="E208" s="42" t="e">
        <f>VLOOKUP(A208,References!$A$1:$E$3413,5,FALSE)</f>
        <v>#N/A</v>
      </c>
      <c r="F208" s="54" t="s">
        <v>477</v>
      </c>
      <c r="G208" s="47" t="s">
        <v>554</v>
      </c>
      <c r="H208" s="42" t="s">
        <v>540</v>
      </c>
      <c r="I208" s="43" t="e">
        <f>VLOOKUP(A208,References!A:I,9,FALSE)</f>
        <v>#N/A</v>
      </c>
      <c r="J208" s="42" t="s">
        <v>81</v>
      </c>
      <c r="K208" s="60" t="e">
        <f t="shared" si="5"/>
        <v>#N/A</v>
      </c>
      <c r="L208" s="78">
        <v>400</v>
      </c>
      <c r="M208" s="76"/>
      <c r="N208" s="42">
        <v>1.1000000000000001</v>
      </c>
    </row>
    <row r="209" spans="1:14" x14ac:dyDescent="0.2">
      <c r="A209" s="42">
        <v>920</v>
      </c>
      <c r="B209" s="42">
        <v>8</v>
      </c>
      <c r="C209" s="42" t="s">
        <v>81</v>
      </c>
      <c r="D209" s="42"/>
      <c r="E209" s="42" t="e">
        <f>VLOOKUP(A209,References!$A$1:$E$3413,5,FALSE)</f>
        <v>#N/A</v>
      </c>
      <c r="F209" s="36" t="s">
        <v>472</v>
      </c>
      <c r="G209" s="47" t="s">
        <v>554</v>
      </c>
      <c r="H209" s="42" t="s">
        <v>540</v>
      </c>
      <c r="I209" s="43" t="e">
        <f>VLOOKUP(A209,References!A:I,9,FALSE)</f>
        <v>#N/A</v>
      </c>
      <c r="J209" s="42" t="s">
        <v>81</v>
      </c>
      <c r="K209" s="60" t="e">
        <f t="shared" si="5"/>
        <v>#N/A</v>
      </c>
      <c r="L209" s="78">
        <v>550</v>
      </c>
      <c r="M209" s="76"/>
      <c r="N209" s="42">
        <v>1.1000000000000001</v>
      </c>
    </row>
    <row r="210" spans="1:14" x14ac:dyDescent="0.2">
      <c r="A210" s="42">
        <v>921</v>
      </c>
      <c r="B210" s="42">
        <v>8</v>
      </c>
      <c r="C210" s="42" t="s">
        <v>81</v>
      </c>
      <c r="D210" s="42"/>
      <c r="E210" s="42" t="e">
        <f>VLOOKUP(A210,References!$A$1:$E$3413,5,FALSE)</f>
        <v>#N/A</v>
      </c>
      <c r="F210" s="36" t="s">
        <v>473</v>
      </c>
      <c r="G210" s="47" t="s">
        <v>554</v>
      </c>
      <c r="H210" s="42" t="s">
        <v>540</v>
      </c>
      <c r="I210" s="43" t="e">
        <f>VLOOKUP(A210,References!A:I,9,FALSE)</f>
        <v>#N/A</v>
      </c>
      <c r="J210" s="42" t="s">
        <v>81</v>
      </c>
      <c r="K210" s="60" t="e">
        <f t="shared" si="5"/>
        <v>#N/A</v>
      </c>
      <c r="L210" s="78">
        <v>600</v>
      </c>
      <c r="M210" s="76"/>
      <c r="N210" s="42">
        <v>1.1000000000000001</v>
      </c>
    </row>
    <row r="211" spans="1:14" x14ac:dyDescent="0.2">
      <c r="A211" s="42">
        <v>922</v>
      </c>
      <c r="B211" s="42">
        <v>8</v>
      </c>
      <c r="C211" s="42" t="s">
        <v>81</v>
      </c>
      <c r="D211" s="42"/>
      <c r="E211" s="42" t="e">
        <f>VLOOKUP(A211,References!$A$1:$E$3413,5,FALSE)</f>
        <v>#N/A</v>
      </c>
      <c r="F211" s="36" t="s">
        <v>476</v>
      </c>
      <c r="G211" s="47" t="s">
        <v>554</v>
      </c>
      <c r="H211" s="42" t="s">
        <v>540</v>
      </c>
      <c r="I211" s="43" t="e">
        <f>VLOOKUP(A211,References!A:I,9,FALSE)</f>
        <v>#N/A</v>
      </c>
      <c r="J211" s="42" t="s">
        <v>81</v>
      </c>
      <c r="K211" s="60" t="e">
        <f t="shared" si="5"/>
        <v>#N/A</v>
      </c>
      <c r="L211" s="78">
        <v>700</v>
      </c>
      <c r="M211" s="76"/>
      <c r="N211" s="42">
        <v>1.1000000000000001</v>
      </c>
    </row>
    <row r="212" spans="1:14" x14ac:dyDescent="0.2">
      <c r="A212" s="42">
        <v>923</v>
      </c>
      <c r="B212" s="42">
        <v>8</v>
      </c>
      <c r="C212" s="42" t="s">
        <v>81</v>
      </c>
      <c r="D212" s="42"/>
      <c r="E212" s="42" t="e">
        <f>VLOOKUP(A212,References!$A$1:$E$3413,5,FALSE)</f>
        <v>#N/A</v>
      </c>
      <c r="F212" s="36" t="s">
        <v>44</v>
      </c>
      <c r="G212" s="47" t="s">
        <v>554</v>
      </c>
      <c r="H212" s="42" t="s">
        <v>540</v>
      </c>
      <c r="I212" s="43" t="e">
        <f>VLOOKUP(A212,References!A:I,9,FALSE)</f>
        <v>#N/A</v>
      </c>
      <c r="J212" s="42" t="s">
        <v>81</v>
      </c>
      <c r="K212" s="60" t="e">
        <f t="shared" ref="K212:K260" si="8">IF(E212=0,"",E212)</f>
        <v>#N/A</v>
      </c>
      <c r="L212" s="78">
        <v>800</v>
      </c>
      <c r="M212" s="76"/>
      <c r="N212" s="42">
        <v>1.1000000000000001</v>
      </c>
    </row>
    <row r="213" spans="1:14" x14ac:dyDescent="0.2">
      <c r="A213" s="42">
        <v>924</v>
      </c>
      <c r="B213" s="42">
        <v>8</v>
      </c>
      <c r="C213" s="42" t="s">
        <v>81</v>
      </c>
      <c r="D213" s="42"/>
      <c r="E213" s="42" t="e">
        <f>VLOOKUP(A213,References!$A$1:$E$3413,5,FALSE)</f>
        <v>#N/A</v>
      </c>
      <c r="F213" s="36" t="s">
        <v>475</v>
      </c>
      <c r="G213" s="47" t="s">
        <v>554</v>
      </c>
      <c r="H213" s="42" t="s">
        <v>540</v>
      </c>
      <c r="I213" s="43" t="e">
        <f>VLOOKUP(A213,References!A:I,9,FALSE)</f>
        <v>#N/A</v>
      </c>
      <c r="J213" s="42" t="s">
        <v>81</v>
      </c>
      <c r="K213" s="60" t="e">
        <f t="shared" si="8"/>
        <v>#N/A</v>
      </c>
      <c r="L213" s="78">
        <v>900</v>
      </c>
      <c r="M213" s="76"/>
      <c r="N213" s="42">
        <v>1.1000000000000001</v>
      </c>
    </row>
    <row r="214" spans="1:14" x14ac:dyDescent="0.2">
      <c r="A214" s="42">
        <v>925</v>
      </c>
      <c r="B214" s="42">
        <v>8</v>
      </c>
      <c r="C214" s="42" t="s">
        <v>81</v>
      </c>
      <c r="D214" s="42"/>
      <c r="E214" s="42" t="e">
        <f>VLOOKUP(A214,References!$A$1:$E$3413,5,FALSE)</f>
        <v>#N/A</v>
      </c>
      <c r="F214" s="72" t="s">
        <v>87</v>
      </c>
      <c r="G214" s="47" t="s">
        <v>554</v>
      </c>
      <c r="H214" s="42" t="s">
        <v>540</v>
      </c>
      <c r="I214" s="43" t="e">
        <f>VLOOKUP(A214,References!A:I,9,FALSE)</f>
        <v>#N/A</v>
      </c>
      <c r="J214" s="42" t="s">
        <v>81</v>
      </c>
      <c r="K214" s="60" t="e">
        <f t="shared" si="8"/>
        <v>#N/A</v>
      </c>
      <c r="L214" s="78">
        <v>11</v>
      </c>
      <c r="M214" s="76"/>
      <c r="N214" s="42">
        <v>1.1000000000000001</v>
      </c>
    </row>
    <row r="215" spans="1:14" x14ac:dyDescent="0.2">
      <c r="A215" s="42">
        <v>928</v>
      </c>
      <c r="B215" s="42">
        <v>8</v>
      </c>
      <c r="C215" s="42" t="s">
        <v>82</v>
      </c>
      <c r="D215" s="42"/>
      <c r="E215" s="42" t="e">
        <f>VLOOKUP(A215,References!$A$1:$E$3413,5,FALSE)</f>
        <v>#N/A</v>
      </c>
      <c r="F215" s="36" t="s">
        <v>478</v>
      </c>
      <c r="G215" s="47" t="s">
        <v>554</v>
      </c>
      <c r="H215" s="42"/>
      <c r="I215" s="43" t="e">
        <f>VLOOKUP(A215,References!A:I,9,FALSE)</f>
        <v>#N/A</v>
      </c>
      <c r="J215" s="42" t="s">
        <v>82</v>
      </c>
      <c r="K215" s="60" t="e">
        <f t="shared" si="8"/>
        <v>#N/A</v>
      </c>
      <c r="L215" s="78">
        <v>150</v>
      </c>
      <c r="M215" s="76"/>
      <c r="N215">
        <v>1.4</v>
      </c>
    </row>
    <row r="216" spans="1:14" x14ac:dyDescent="0.2">
      <c r="A216" s="42">
        <v>929</v>
      </c>
      <c r="B216" s="42">
        <v>8</v>
      </c>
      <c r="C216" s="42" t="s">
        <v>82</v>
      </c>
      <c r="D216" s="42"/>
      <c r="E216" s="42" t="e">
        <f>VLOOKUP(A216,References!$A$1:$E$3413,5,FALSE)</f>
        <v>#N/A</v>
      </c>
      <c r="F216" s="36" t="s">
        <v>479</v>
      </c>
      <c r="G216" s="47" t="s">
        <v>554</v>
      </c>
      <c r="H216" s="42"/>
      <c r="I216" s="43" t="e">
        <f>VLOOKUP(A216,References!A:I,9,FALSE)</f>
        <v>#N/A</v>
      </c>
      <c r="J216" s="42" t="s">
        <v>82</v>
      </c>
      <c r="K216" s="60" t="e">
        <f t="shared" si="8"/>
        <v>#N/A</v>
      </c>
      <c r="L216" s="78">
        <v>250</v>
      </c>
      <c r="M216" s="76"/>
      <c r="N216" s="42">
        <v>1.4</v>
      </c>
    </row>
    <row r="217" spans="1:14" x14ac:dyDescent="0.2">
      <c r="A217" s="42">
        <v>930</v>
      </c>
      <c r="B217" s="42">
        <v>8</v>
      </c>
      <c r="C217" s="42" t="s">
        <v>82</v>
      </c>
      <c r="D217" s="42"/>
      <c r="E217" s="42" t="e">
        <f>VLOOKUP(A217,References!$A$1:$E$3413,5,FALSE)</f>
        <v>#N/A</v>
      </c>
      <c r="F217" s="36" t="s">
        <v>480</v>
      </c>
      <c r="G217" s="47" t="s">
        <v>554</v>
      </c>
      <c r="H217" s="42"/>
      <c r="I217" s="43" t="e">
        <f>VLOOKUP(A217,References!A:I,9,FALSE)</f>
        <v>#N/A</v>
      </c>
      <c r="J217" s="42" t="s">
        <v>82</v>
      </c>
      <c r="K217" s="60" t="e">
        <f t="shared" si="8"/>
        <v>#N/A</v>
      </c>
      <c r="L217" s="78">
        <v>350</v>
      </c>
      <c r="M217" s="76"/>
      <c r="N217" s="42">
        <v>1.4</v>
      </c>
    </row>
    <row r="218" spans="1:14" x14ac:dyDescent="0.2">
      <c r="A218" s="42">
        <v>931</v>
      </c>
      <c r="B218" s="42">
        <v>8</v>
      </c>
      <c r="C218" s="42" t="s">
        <v>82</v>
      </c>
      <c r="D218" s="42"/>
      <c r="E218" s="42" t="e">
        <f>VLOOKUP(A218,References!$A$1:$E$3413,5,FALSE)</f>
        <v>#N/A</v>
      </c>
      <c r="F218" s="36" t="s">
        <v>481</v>
      </c>
      <c r="G218" s="47" t="s">
        <v>554</v>
      </c>
      <c r="H218" s="42"/>
      <c r="I218" s="43" t="e">
        <f>VLOOKUP(A218,References!A:I,9,FALSE)</f>
        <v>#N/A</v>
      </c>
      <c r="J218" s="42" t="s">
        <v>82</v>
      </c>
      <c r="K218" s="60" t="e">
        <f t="shared" si="8"/>
        <v>#N/A</v>
      </c>
      <c r="L218" s="78">
        <v>450</v>
      </c>
      <c r="M218" s="76"/>
      <c r="N218" s="42">
        <v>1.4</v>
      </c>
    </row>
    <row r="219" spans="1:14" x14ac:dyDescent="0.2">
      <c r="A219" s="42">
        <v>932</v>
      </c>
      <c r="B219" s="42">
        <v>8</v>
      </c>
      <c r="C219" s="42" t="s">
        <v>82</v>
      </c>
      <c r="D219" s="42"/>
      <c r="E219" s="42" t="e">
        <f>VLOOKUP(A219,References!$A$1:$E$3413,5,FALSE)</f>
        <v>#N/A</v>
      </c>
      <c r="F219" s="36" t="s">
        <v>66</v>
      </c>
      <c r="G219" s="47" t="s">
        <v>554</v>
      </c>
      <c r="H219" s="42"/>
      <c r="I219" s="43" t="e">
        <f>VLOOKUP(A219,References!A:I,9,FALSE)</f>
        <v>#N/A</v>
      </c>
      <c r="J219" s="42" t="s">
        <v>82</v>
      </c>
      <c r="K219" s="60" t="e">
        <f t="shared" si="8"/>
        <v>#N/A</v>
      </c>
      <c r="L219" s="78">
        <v>575</v>
      </c>
      <c r="M219" s="76"/>
      <c r="N219" s="42">
        <v>1.4</v>
      </c>
    </row>
    <row r="220" spans="1:14" x14ac:dyDescent="0.2">
      <c r="A220" s="42">
        <v>933</v>
      </c>
      <c r="B220" s="42">
        <v>8</v>
      </c>
      <c r="C220" s="42" t="s">
        <v>82</v>
      </c>
      <c r="D220" s="42"/>
      <c r="E220" s="42" t="e">
        <f>VLOOKUP(A220,References!$A$1:$E$3413,5,FALSE)</f>
        <v>#N/A</v>
      </c>
      <c r="F220" s="36" t="s">
        <v>79</v>
      </c>
      <c r="G220" s="47" t="s">
        <v>554</v>
      </c>
      <c r="H220" s="42"/>
      <c r="I220" s="43" t="e">
        <f>VLOOKUP(A220,References!A:I,9,FALSE)</f>
        <v>#N/A</v>
      </c>
      <c r="J220" s="42" t="s">
        <v>82</v>
      </c>
      <c r="K220" s="60" t="e">
        <f t="shared" si="8"/>
        <v>#N/A</v>
      </c>
      <c r="L220" s="78">
        <v>650</v>
      </c>
      <c r="M220" s="76"/>
      <c r="N220" s="42">
        <v>1.4</v>
      </c>
    </row>
    <row r="221" spans="1:14" x14ac:dyDescent="0.2">
      <c r="A221" s="42">
        <v>934</v>
      </c>
      <c r="B221" s="42">
        <v>8</v>
      </c>
      <c r="C221" s="42" t="s">
        <v>82</v>
      </c>
      <c r="D221" s="42"/>
      <c r="E221" s="42" t="e">
        <f>VLOOKUP(A221,References!$A$1:$E$3413,5,FALSE)</f>
        <v>#N/A</v>
      </c>
      <c r="F221" s="72" t="s">
        <v>83</v>
      </c>
      <c r="G221" s="47" t="s">
        <v>554</v>
      </c>
      <c r="H221" s="42"/>
      <c r="I221" s="43" t="e">
        <f>VLOOKUP(A221,References!A:I,9,FALSE)</f>
        <v>#N/A</v>
      </c>
      <c r="J221" s="42" t="s">
        <v>82</v>
      </c>
      <c r="K221" s="60" t="e">
        <f t="shared" si="8"/>
        <v>#N/A</v>
      </c>
      <c r="L221" s="78">
        <v>11</v>
      </c>
      <c r="M221" s="76"/>
      <c r="N221" s="42">
        <v>1.4</v>
      </c>
    </row>
    <row r="222" spans="1:14" x14ac:dyDescent="0.2">
      <c r="A222" s="42">
        <v>937</v>
      </c>
      <c r="B222" s="42">
        <v>8</v>
      </c>
      <c r="C222" s="42" t="s">
        <v>84</v>
      </c>
      <c r="D222" s="42"/>
      <c r="E222" s="42" t="e">
        <f>VLOOKUP(A222,References!$A$1:$E$3413,5,FALSE)</f>
        <v>#N/A</v>
      </c>
      <c r="F222" s="36" t="s">
        <v>74</v>
      </c>
      <c r="G222" s="47" t="s">
        <v>554</v>
      </c>
      <c r="H222" s="42" t="s">
        <v>540</v>
      </c>
      <c r="I222" s="43" t="e">
        <f>VLOOKUP(A222,References!A:I,9,FALSE)</f>
        <v>#N/A</v>
      </c>
      <c r="J222" s="42" t="s">
        <v>84</v>
      </c>
      <c r="K222" s="60" t="e">
        <f t="shared" si="8"/>
        <v>#N/A</v>
      </c>
      <c r="L222" s="78">
        <v>125</v>
      </c>
      <c r="M222" s="76"/>
      <c r="N222" s="42">
        <v>1.4</v>
      </c>
    </row>
    <row r="223" spans="1:14" x14ac:dyDescent="0.2">
      <c r="A223" s="42">
        <v>938</v>
      </c>
      <c r="B223" s="42">
        <v>8</v>
      </c>
      <c r="C223" s="42" t="s">
        <v>84</v>
      </c>
      <c r="D223" s="42"/>
      <c r="E223" s="42" t="e">
        <f>VLOOKUP(A223,References!$A$1:$E$3413,5,FALSE)</f>
        <v>#N/A</v>
      </c>
      <c r="F223" s="36" t="s">
        <v>484</v>
      </c>
      <c r="G223" s="47" t="s">
        <v>554</v>
      </c>
      <c r="H223" s="42" t="s">
        <v>540</v>
      </c>
      <c r="I223" s="43" t="e">
        <f>VLOOKUP(A223,References!A:I,9,FALSE)</f>
        <v>#N/A</v>
      </c>
      <c r="J223" s="42" t="s">
        <v>84</v>
      </c>
      <c r="K223" s="60" t="e">
        <f t="shared" si="8"/>
        <v>#N/A</v>
      </c>
      <c r="L223" s="78">
        <v>225</v>
      </c>
      <c r="M223" s="76"/>
      <c r="N223" s="42">
        <v>1.4</v>
      </c>
    </row>
    <row r="224" spans="1:14" x14ac:dyDescent="0.2">
      <c r="A224" s="42">
        <v>939</v>
      </c>
      <c r="B224" s="42">
        <v>8</v>
      </c>
      <c r="C224" s="42" t="s">
        <v>84</v>
      </c>
      <c r="D224" s="42"/>
      <c r="E224" s="42" t="e">
        <f>VLOOKUP(A224,References!$A$1:$E$3413,5,FALSE)</f>
        <v>#N/A</v>
      </c>
      <c r="F224" s="37" t="s">
        <v>49</v>
      </c>
      <c r="G224" s="47" t="s">
        <v>554</v>
      </c>
      <c r="H224" s="42" t="s">
        <v>540</v>
      </c>
      <c r="I224" s="43" t="e">
        <f>VLOOKUP(A224,References!A:I,9,FALSE)</f>
        <v>#N/A</v>
      </c>
      <c r="J224" s="42" t="s">
        <v>84</v>
      </c>
      <c r="K224" s="60" t="e">
        <f t="shared" si="8"/>
        <v>#N/A</v>
      </c>
      <c r="L224" s="78">
        <v>325</v>
      </c>
      <c r="M224" s="76"/>
      <c r="N224" s="42">
        <v>1.4</v>
      </c>
    </row>
    <row r="225" spans="1:14" x14ac:dyDescent="0.2">
      <c r="A225" s="42">
        <v>940</v>
      </c>
      <c r="B225" s="42">
        <v>8</v>
      </c>
      <c r="C225" s="42" t="s">
        <v>84</v>
      </c>
      <c r="D225" s="42"/>
      <c r="E225" s="42" t="e">
        <f>VLOOKUP(A225,References!$A$1:$E$3413,5,FALSE)</f>
        <v>#N/A</v>
      </c>
      <c r="F225" s="37" t="s">
        <v>482</v>
      </c>
      <c r="G225" s="47" t="s">
        <v>554</v>
      </c>
      <c r="H225" s="42" t="s">
        <v>540</v>
      </c>
      <c r="I225" s="43" t="e">
        <f>VLOOKUP(A225,References!A:I,9,FALSE)</f>
        <v>#N/A</v>
      </c>
      <c r="J225" s="42" t="s">
        <v>84</v>
      </c>
      <c r="K225" s="60" t="e">
        <f t="shared" si="8"/>
        <v>#N/A</v>
      </c>
      <c r="L225" s="78">
        <v>425</v>
      </c>
      <c r="M225" s="76"/>
      <c r="N225" s="42">
        <v>1.4</v>
      </c>
    </row>
    <row r="226" spans="1:14" x14ac:dyDescent="0.2">
      <c r="A226" s="42">
        <v>941</v>
      </c>
      <c r="B226" s="42">
        <v>8</v>
      </c>
      <c r="C226" s="42" t="s">
        <v>84</v>
      </c>
      <c r="D226" s="42"/>
      <c r="E226" s="42" t="e">
        <f>VLOOKUP(A226,References!$A$1:$E$3413,5,FALSE)</f>
        <v>#N/A</v>
      </c>
      <c r="F226" s="37" t="s">
        <v>261</v>
      </c>
      <c r="G226" s="47" t="s">
        <v>554</v>
      </c>
      <c r="H226" s="42" t="s">
        <v>540</v>
      </c>
      <c r="I226" s="43" t="e">
        <f>VLOOKUP(A226,References!A:I,9,FALSE)</f>
        <v>#N/A</v>
      </c>
      <c r="J226" s="42" t="s">
        <v>84</v>
      </c>
      <c r="K226" s="60" t="e">
        <f t="shared" si="8"/>
        <v>#N/A</v>
      </c>
      <c r="L226" s="78">
        <v>525</v>
      </c>
      <c r="M226" s="76"/>
      <c r="N226" s="42">
        <v>1.4</v>
      </c>
    </row>
    <row r="227" spans="1:14" x14ac:dyDescent="0.2">
      <c r="A227" s="42">
        <v>942</v>
      </c>
      <c r="B227" s="42">
        <v>8</v>
      </c>
      <c r="C227" s="42" t="s">
        <v>84</v>
      </c>
      <c r="D227" s="42"/>
      <c r="E227" s="42" t="e">
        <f>VLOOKUP(A227,References!$A$1:$E$3413,5,FALSE)</f>
        <v>#N/A</v>
      </c>
      <c r="F227" s="37" t="s">
        <v>485</v>
      </c>
      <c r="G227" s="47" t="s">
        <v>554</v>
      </c>
      <c r="H227" s="42" t="s">
        <v>540</v>
      </c>
      <c r="I227" s="43" t="e">
        <f>VLOOKUP(A227,References!A:I,9,FALSE)</f>
        <v>#N/A</v>
      </c>
      <c r="J227" s="42" t="s">
        <v>84</v>
      </c>
      <c r="K227" s="60" t="e">
        <f t="shared" si="8"/>
        <v>#N/A</v>
      </c>
      <c r="L227" s="78">
        <v>625</v>
      </c>
      <c r="M227" s="76"/>
      <c r="N227" s="42">
        <v>1.4</v>
      </c>
    </row>
    <row r="228" spans="1:14" x14ac:dyDescent="0.2">
      <c r="A228" s="42">
        <v>943</v>
      </c>
      <c r="B228" s="42">
        <v>8</v>
      </c>
      <c r="C228" s="42" t="s">
        <v>84</v>
      </c>
      <c r="D228" s="42"/>
      <c r="E228" s="42" t="e">
        <f>VLOOKUP(A228,References!$A$1:$E$3413,5,FALSE)</f>
        <v>#N/A</v>
      </c>
      <c r="F228" s="37" t="s">
        <v>483</v>
      </c>
      <c r="G228" s="47" t="s">
        <v>554</v>
      </c>
      <c r="H228" s="42" t="s">
        <v>540</v>
      </c>
      <c r="I228" s="43" t="e">
        <f>VLOOKUP(A228,References!A:I,9,FALSE)</f>
        <v>#N/A</v>
      </c>
      <c r="J228" s="42" t="s">
        <v>84</v>
      </c>
      <c r="K228" s="60" t="e">
        <f t="shared" si="8"/>
        <v>#N/A</v>
      </c>
      <c r="L228" s="78">
        <v>725</v>
      </c>
      <c r="M228" s="76"/>
      <c r="N228" s="42">
        <v>1.4</v>
      </c>
    </row>
    <row r="229" spans="1:14" x14ac:dyDescent="0.2">
      <c r="A229" s="42">
        <v>944</v>
      </c>
      <c r="B229" s="42">
        <v>8</v>
      </c>
      <c r="C229" s="42" t="s">
        <v>84</v>
      </c>
      <c r="D229" s="42"/>
      <c r="E229" s="42" t="e">
        <f>VLOOKUP(A229,References!$A$1:$E$3413,5,FALSE)</f>
        <v>#N/A</v>
      </c>
      <c r="F229" s="55" t="s">
        <v>72</v>
      </c>
      <c r="G229" s="47" t="s">
        <v>554</v>
      </c>
      <c r="H229" s="42" t="s">
        <v>540</v>
      </c>
      <c r="I229" s="43" t="e">
        <f>VLOOKUP(A229,References!A:I,9,FALSE)</f>
        <v>#N/A</v>
      </c>
      <c r="J229" s="42" t="s">
        <v>84</v>
      </c>
      <c r="K229" s="60" t="e">
        <f t="shared" si="8"/>
        <v>#N/A</v>
      </c>
      <c r="L229" s="78">
        <v>825</v>
      </c>
      <c r="M229" s="76"/>
      <c r="N229" s="42">
        <v>1.4</v>
      </c>
    </row>
    <row r="230" spans="1:14" s="42" customFormat="1" x14ac:dyDescent="0.2">
      <c r="A230" s="42">
        <v>944.1</v>
      </c>
      <c r="B230" s="42">
        <v>8</v>
      </c>
      <c r="C230" s="42" t="s">
        <v>84</v>
      </c>
      <c r="E230" s="42" t="e">
        <f>VLOOKUP(A230,References!$A$1:$E$3413,5,FALSE)</f>
        <v>#N/A</v>
      </c>
      <c r="F230" s="55" t="s">
        <v>596</v>
      </c>
      <c r="G230" s="47" t="s">
        <v>554</v>
      </c>
      <c r="I230" s="43" t="e">
        <f>VLOOKUP(A230,References!A:I,9,FALSE)</f>
        <v>#N/A</v>
      </c>
      <c r="J230" s="42" t="str">
        <f>C230</f>
        <v>Maintenance Expenses</v>
      </c>
      <c r="K230" s="60" t="e">
        <f t="shared" si="8"/>
        <v>#N/A</v>
      </c>
      <c r="L230" s="78">
        <v>830</v>
      </c>
      <c r="M230" s="76"/>
      <c r="N230" s="42">
        <v>1.4</v>
      </c>
    </row>
    <row r="231" spans="1:14" x14ac:dyDescent="0.2">
      <c r="A231" s="42">
        <v>945</v>
      </c>
      <c r="B231" s="42">
        <v>8</v>
      </c>
      <c r="C231" s="42" t="s">
        <v>84</v>
      </c>
      <c r="D231" s="42"/>
      <c r="E231" s="42" t="e">
        <f>VLOOKUP(A231,References!$A$1:$E$3413,5,FALSE)</f>
        <v>#N/A</v>
      </c>
      <c r="F231" s="37" t="s">
        <v>75</v>
      </c>
      <c r="G231" s="47" t="s">
        <v>554</v>
      </c>
      <c r="H231" s="42" t="s">
        <v>540</v>
      </c>
      <c r="I231" s="43" t="e">
        <f>VLOOKUP(A231,References!A:I,9,FALSE)</f>
        <v>#N/A</v>
      </c>
      <c r="J231" s="42" t="s">
        <v>84</v>
      </c>
      <c r="K231" s="60" t="e">
        <f t="shared" si="8"/>
        <v>#N/A</v>
      </c>
      <c r="L231" s="78">
        <v>925</v>
      </c>
      <c r="M231" s="76"/>
      <c r="N231" s="42">
        <v>1.4</v>
      </c>
    </row>
    <row r="232" spans="1:14" x14ac:dyDescent="0.2">
      <c r="A232" s="42">
        <v>946</v>
      </c>
      <c r="B232" s="42">
        <v>8</v>
      </c>
      <c r="C232" s="42" t="s">
        <v>84</v>
      </c>
      <c r="D232" s="42"/>
      <c r="E232" s="42" t="e">
        <f>VLOOKUP(A232,References!$A$1:$E$3413,5,FALSE)</f>
        <v>#N/A</v>
      </c>
      <c r="F232" s="55" t="s">
        <v>73</v>
      </c>
      <c r="G232" s="47" t="s">
        <v>554</v>
      </c>
      <c r="H232" s="42" t="s">
        <v>540</v>
      </c>
      <c r="I232" s="43" t="e">
        <f>VLOOKUP(A232,References!A:I,9,FALSE)</f>
        <v>#N/A</v>
      </c>
      <c r="J232" s="42" t="s">
        <v>84</v>
      </c>
      <c r="K232" s="60" t="e">
        <f t="shared" si="8"/>
        <v>#N/A</v>
      </c>
      <c r="L232" s="78">
        <v>1025</v>
      </c>
      <c r="M232" s="76"/>
      <c r="N232" s="42">
        <v>1.4</v>
      </c>
    </row>
    <row r="233" spans="1:14" x14ac:dyDescent="0.2">
      <c r="A233" s="42">
        <v>947</v>
      </c>
      <c r="B233" s="42">
        <v>8</v>
      </c>
      <c r="C233" s="42" t="s">
        <v>84</v>
      </c>
      <c r="D233" s="42"/>
      <c r="E233" s="42" t="e">
        <f>VLOOKUP(A233,References!$A$1:$E$3413,5,FALSE)</f>
        <v>#N/A</v>
      </c>
      <c r="F233" s="55" t="s">
        <v>85</v>
      </c>
      <c r="G233" s="47" t="s">
        <v>554</v>
      </c>
      <c r="H233" s="42" t="s">
        <v>540</v>
      </c>
      <c r="I233" s="43" t="e">
        <f>VLOOKUP(A233,References!A:I,9,FALSE)</f>
        <v>#N/A</v>
      </c>
      <c r="J233" s="42" t="s">
        <v>84</v>
      </c>
      <c r="K233" s="60" t="e">
        <f t="shared" si="8"/>
        <v>#N/A</v>
      </c>
      <c r="L233" s="78">
        <v>11</v>
      </c>
      <c r="M233" s="76"/>
      <c r="N233" s="42">
        <v>1.4</v>
      </c>
    </row>
    <row r="234" spans="1:14" x14ac:dyDescent="0.2">
      <c r="A234" s="42">
        <v>950</v>
      </c>
      <c r="B234" s="42">
        <v>8</v>
      </c>
      <c r="C234" s="42" t="s">
        <v>486</v>
      </c>
      <c r="D234" s="42"/>
      <c r="E234" s="42" t="e">
        <f>VLOOKUP(A234,References!$A$1:$E$3413,5,FALSE)</f>
        <v>#N/A</v>
      </c>
      <c r="F234" s="37" t="s">
        <v>78</v>
      </c>
      <c r="G234" s="47" t="s">
        <v>554</v>
      </c>
      <c r="H234" s="42" t="s">
        <v>540</v>
      </c>
      <c r="I234" s="43" t="e">
        <f>VLOOKUP(A234,References!A:I,9,FALSE)</f>
        <v>#N/A</v>
      </c>
      <c r="J234" s="42" t="s">
        <v>486</v>
      </c>
      <c r="K234" s="60" t="e">
        <f t="shared" si="8"/>
        <v>#N/A</v>
      </c>
      <c r="L234" s="78">
        <v>175</v>
      </c>
      <c r="M234" s="76"/>
      <c r="N234" s="42">
        <v>1.4</v>
      </c>
    </row>
    <row r="235" spans="1:14" x14ac:dyDescent="0.2">
      <c r="A235" s="42">
        <v>951</v>
      </c>
      <c r="B235" s="42">
        <v>8</v>
      </c>
      <c r="C235" s="42" t="s">
        <v>486</v>
      </c>
      <c r="D235" s="42"/>
      <c r="E235" s="42" t="e">
        <f>VLOOKUP(A235,References!$A$1:$E$3413,5,FALSE)</f>
        <v>#N/A</v>
      </c>
      <c r="F235" s="55" t="s">
        <v>77</v>
      </c>
      <c r="G235" s="47" t="s">
        <v>554</v>
      </c>
      <c r="H235" s="42" t="s">
        <v>540</v>
      </c>
      <c r="I235" s="43" t="e">
        <f>VLOOKUP(A235,References!A:I,9,FALSE)</f>
        <v>#N/A</v>
      </c>
      <c r="J235" s="42" t="s">
        <v>486</v>
      </c>
      <c r="K235" s="60" t="e">
        <f t="shared" si="8"/>
        <v>#N/A</v>
      </c>
      <c r="L235" s="78">
        <v>275</v>
      </c>
      <c r="M235" s="76"/>
      <c r="N235" s="42">
        <v>1.4</v>
      </c>
    </row>
    <row r="236" spans="1:14" x14ac:dyDescent="0.2">
      <c r="A236" s="42">
        <v>952</v>
      </c>
      <c r="B236" s="42">
        <v>8</v>
      </c>
      <c r="C236" s="42" t="s">
        <v>486</v>
      </c>
      <c r="D236" s="42"/>
      <c r="E236" s="42" t="e">
        <f>VLOOKUP(A236,References!$A$1:$E$3413,5,FALSE)</f>
        <v>#N/A</v>
      </c>
      <c r="F236" s="55" t="s">
        <v>86</v>
      </c>
      <c r="G236" s="47" t="s">
        <v>554</v>
      </c>
      <c r="H236" s="42" t="s">
        <v>540</v>
      </c>
      <c r="I236" s="43" t="e">
        <f>VLOOKUP(A236,References!A:I,9,FALSE)</f>
        <v>#N/A</v>
      </c>
      <c r="J236" s="42" t="s">
        <v>486</v>
      </c>
      <c r="K236" s="60" t="e">
        <f t="shared" si="8"/>
        <v>#N/A</v>
      </c>
      <c r="L236" s="78">
        <v>11</v>
      </c>
      <c r="M236" s="76"/>
      <c r="N236" s="42">
        <v>1.4</v>
      </c>
    </row>
    <row r="237" spans="1:14" x14ac:dyDescent="0.2">
      <c r="A237" s="42">
        <v>953</v>
      </c>
      <c r="B237" s="42">
        <v>8</v>
      </c>
      <c r="C237" s="42" t="s">
        <v>486</v>
      </c>
      <c r="D237" s="42"/>
      <c r="E237" s="42" t="e">
        <f>VLOOKUP(A237,References!$A$1:$E$3413,5,FALSE)</f>
        <v>#N/A</v>
      </c>
      <c r="F237" s="36" t="s">
        <v>487</v>
      </c>
      <c r="G237" s="47" t="s">
        <v>554</v>
      </c>
      <c r="H237" s="42" t="s">
        <v>540</v>
      </c>
      <c r="I237" s="43" t="e">
        <f>VLOOKUP(A237,References!A:I,9,FALSE)</f>
        <v>#N/A</v>
      </c>
      <c r="J237" s="42" t="s">
        <v>486</v>
      </c>
      <c r="K237" s="60" t="e">
        <f t="shared" si="8"/>
        <v>#N/A</v>
      </c>
      <c r="L237" s="78">
        <v>475</v>
      </c>
      <c r="M237" s="76"/>
      <c r="N237" s="42">
        <v>1.4</v>
      </c>
    </row>
    <row r="238" spans="1:14" x14ac:dyDescent="0.2">
      <c r="A238" s="42">
        <v>954</v>
      </c>
      <c r="B238" s="42">
        <v>8</v>
      </c>
      <c r="C238" s="42" t="s">
        <v>486</v>
      </c>
      <c r="D238" s="42"/>
      <c r="E238" s="42" t="e">
        <f>VLOOKUP(A238,References!$A$1:$E$3413,5,FALSE)</f>
        <v>#N/A</v>
      </c>
      <c r="F238" s="37" t="s">
        <v>488</v>
      </c>
      <c r="G238" s="47" t="s">
        <v>554</v>
      </c>
      <c r="H238" s="42" t="s">
        <v>540</v>
      </c>
      <c r="I238" s="43" t="e">
        <f>VLOOKUP(A238,References!A:I,9,FALSE)</f>
        <v>#N/A</v>
      </c>
      <c r="J238" s="42" t="s">
        <v>486</v>
      </c>
      <c r="K238" s="60" t="e">
        <f t="shared" si="8"/>
        <v>#N/A</v>
      </c>
      <c r="L238" s="78">
        <v>575</v>
      </c>
      <c r="M238" s="76"/>
      <c r="N238" s="42">
        <v>1.4</v>
      </c>
    </row>
    <row r="239" spans="1:14" x14ac:dyDescent="0.2">
      <c r="A239" s="42">
        <v>1364</v>
      </c>
      <c r="B239" s="42">
        <v>10</v>
      </c>
      <c r="C239" s="42" t="s">
        <v>123</v>
      </c>
      <c r="D239" s="42"/>
      <c r="E239" s="42" t="e">
        <f>VLOOKUP(A239,References!$A$1:$E$3413,5,FALSE)</f>
        <v>#N/A</v>
      </c>
      <c r="F239" s="56" t="s">
        <v>222</v>
      </c>
      <c r="G239" s="47" t="s">
        <v>554</v>
      </c>
      <c r="H239" s="42"/>
      <c r="I239" s="43" t="e">
        <f>VLOOKUP(A239,References!A:I,9,FALSE)</f>
        <v>#N/A</v>
      </c>
      <c r="J239" s="48" t="s">
        <v>443</v>
      </c>
      <c r="K239" s="60" t="e">
        <f t="shared" si="8"/>
        <v>#N/A</v>
      </c>
      <c r="L239" s="78">
        <v>4</v>
      </c>
      <c r="M239" s="76"/>
      <c r="N239" s="42">
        <v>1.3</v>
      </c>
    </row>
    <row r="240" spans="1:14" x14ac:dyDescent="0.2">
      <c r="A240" s="42">
        <v>1365</v>
      </c>
      <c r="B240" s="42">
        <v>10</v>
      </c>
      <c r="C240" s="42" t="s">
        <v>123</v>
      </c>
      <c r="D240" s="42"/>
      <c r="E240" s="42" t="e">
        <f>VLOOKUP(A240,References!$A$1:$E$3413,5,FALSE)</f>
        <v>#N/A</v>
      </c>
      <c r="F240" s="56" t="s">
        <v>403</v>
      </c>
      <c r="G240" s="47" t="s">
        <v>554</v>
      </c>
      <c r="H240" s="42"/>
      <c r="I240" s="43" t="e">
        <f>VLOOKUP(A240,References!A:I,9,FALSE)</f>
        <v>#N/A</v>
      </c>
      <c r="J240" s="48" t="s">
        <v>443</v>
      </c>
      <c r="K240" s="60" t="e">
        <f t="shared" si="8"/>
        <v>#N/A</v>
      </c>
      <c r="L240" s="78">
        <v>4</v>
      </c>
      <c r="M240" s="76"/>
      <c r="N240" s="42">
        <v>1.3</v>
      </c>
    </row>
    <row r="241" spans="1:14" x14ac:dyDescent="0.2">
      <c r="A241" s="42">
        <v>1366</v>
      </c>
      <c r="B241" s="42">
        <v>10</v>
      </c>
      <c r="C241" s="42" t="s">
        <v>123</v>
      </c>
      <c r="D241" s="42"/>
      <c r="E241" s="42" t="e">
        <f>VLOOKUP(A241,References!$A$1:$E$3413,5,FALSE)</f>
        <v>#N/A</v>
      </c>
      <c r="F241" s="55" t="s">
        <v>45</v>
      </c>
      <c r="G241" s="47" t="s">
        <v>554</v>
      </c>
      <c r="H241" s="42"/>
      <c r="I241" s="43" t="e">
        <f>VLOOKUP(A241,References!A:I,9,FALSE)</f>
        <v>#N/A</v>
      </c>
      <c r="J241" s="48" t="s">
        <v>443</v>
      </c>
      <c r="K241" s="60" t="e">
        <f t="shared" si="8"/>
        <v>#N/A</v>
      </c>
      <c r="L241" s="78">
        <v>4</v>
      </c>
      <c r="M241" s="76"/>
      <c r="N241" s="42">
        <v>1.3</v>
      </c>
    </row>
    <row r="242" spans="1:14" x14ac:dyDescent="0.2">
      <c r="A242" s="42">
        <v>1367</v>
      </c>
      <c r="B242" s="42">
        <v>10</v>
      </c>
      <c r="C242" s="42" t="s">
        <v>124</v>
      </c>
      <c r="D242" s="42"/>
      <c r="E242" s="42" t="e">
        <f>VLOOKUP(A242,References!$A$1:$E$3413,5,FALSE)</f>
        <v>#N/A</v>
      </c>
      <c r="F242" s="57" t="s">
        <v>405</v>
      </c>
      <c r="G242" s="47" t="s">
        <v>554</v>
      </c>
      <c r="H242" s="42"/>
      <c r="I242" s="43" t="e">
        <f>VLOOKUP(A242,References!A:I,9,FALSE)</f>
        <v>#N/A</v>
      </c>
      <c r="J242" s="48" t="s">
        <v>443</v>
      </c>
      <c r="K242" s="60" t="e">
        <f t="shared" si="8"/>
        <v>#N/A</v>
      </c>
      <c r="L242" s="78">
        <v>4</v>
      </c>
      <c r="M242" s="76"/>
      <c r="N242" s="42">
        <v>1.3</v>
      </c>
    </row>
    <row r="243" spans="1:14" x14ac:dyDescent="0.2">
      <c r="A243" s="42">
        <v>1368</v>
      </c>
      <c r="B243" s="42">
        <v>10</v>
      </c>
      <c r="C243" s="42" t="s">
        <v>124</v>
      </c>
      <c r="D243" s="42"/>
      <c r="E243" s="42" t="e">
        <f>VLOOKUP(A243,References!$A$1:$E$3413,5,FALSE)</f>
        <v>#N/A</v>
      </c>
      <c r="F243" s="57" t="s">
        <v>551</v>
      </c>
      <c r="G243" s="47" t="s">
        <v>554</v>
      </c>
      <c r="H243" s="42"/>
      <c r="I243" s="43" t="e">
        <f>VLOOKUP(A243,References!A:I,9,FALSE)</f>
        <v>#N/A</v>
      </c>
      <c r="J243" s="48" t="s">
        <v>443</v>
      </c>
      <c r="K243" s="60" t="e">
        <f t="shared" si="8"/>
        <v>#N/A</v>
      </c>
      <c r="L243" s="78">
        <v>8</v>
      </c>
      <c r="M243" s="76"/>
      <c r="N243" s="42">
        <v>1.3</v>
      </c>
    </row>
    <row r="244" spans="1:14" x14ac:dyDescent="0.2">
      <c r="A244" s="42">
        <v>1369</v>
      </c>
      <c r="B244" s="42">
        <v>10</v>
      </c>
      <c r="C244" s="42" t="s">
        <v>124</v>
      </c>
      <c r="D244" s="42"/>
      <c r="E244" s="42" t="e">
        <f>VLOOKUP(A244,References!$A$1:$E$3413,5,FALSE)</f>
        <v>#N/A</v>
      </c>
      <c r="F244" s="57" t="s">
        <v>489</v>
      </c>
      <c r="G244" s="47" t="s">
        <v>554</v>
      </c>
      <c r="H244" s="42"/>
      <c r="I244" s="43" t="e">
        <f>VLOOKUP(A244,References!A:I,9,FALSE)</f>
        <v>#N/A</v>
      </c>
      <c r="J244" s="48" t="s">
        <v>443</v>
      </c>
      <c r="K244" s="60" t="e">
        <f t="shared" si="8"/>
        <v>#N/A</v>
      </c>
      <c r="L244" s="78">
        <v>4</v>
      </c>
      <c r="M244" s="76"/>
      <c r="N244" s="42">
        <v>1.3</v>
      </c>
    </row>
    <row r="245" spans="1:14" x14ac:dyDescent="0.2">
      <c r="A245" s="42">
        <v>1370</v>
      </c>
      <c r="B245" s="42">
        <v>10</v>
      </c>
      <c r="C245" s="42" t="s">
        <v>124</v>
      </c>
      <c r="D245" s="42"/>
      <c r="E245" s="42" t="e">
        <f>VLOOKUP(A245,References!$A$1:$E$3413,5,FALSE)</f>
        <v>#N/A</v>
      </c>
      <c r="F245" s="57" t="s">
        <v>490</v>
      </c>
      <c r="G245" s="47" t="s">
        <v>554</v>
      </c>
      <c r="H245" s="42"/>
      <c r="I245" s="43" t="e">
        <f>VLOOKUP(A245,References!A:I,9,FALSE)</f>
        <v>#N/A</v>
      </c>
      <c r="J245" s="48" t="s">
        <v>443</v>
      </c>
      <c r="K245" s="60" t="e">
        <f t="shared" si="8"/>
        <v>#N/A</v>
      </c>
      <c r="L245" s="78">
        <v>4</v>
      </c>
      <c r="M245" s="76"/>
      <c r="N245" s="42">
        <v>1.3</v>
      </c>
    </row>
    <row r="246" spans="1:14" x14ac:dyDescent="0.2">
      <c r="A246" s="42">
        <v>1371</v>
      </c>
      <c r="B246" s="42">
        <v>10</v>
      </c>
      <c r="C246" s="42" t="s">
        <v>124</v>
      </c>
      <c r="D246" s="42"/>
      <c r="E246" s="42" t="e">
        <f>VLOOKUP(A246,References!$A$1:$E$3413,5,FALSE)</f>
        <v>#N/A</v>
      </c>
      <c r="F246" s="37" t="s">
        <v>45</v>
      </c>
      <c r="G246" s="47" t="s">
        <v>554</v>
      </c>
      <c r="H246" s="42"/>
      <c r="I246" s="43" t="e">
        <f>VLOOKUP(A246,References!A:I,9,FALSE)</f>
        <v>#N/A</v>
      </c>
      <c r="J246" s="48" t="s">
        <v>443</v>
      </c>
      <c r="K246" s="60" t="e">
        <f t="shared" si="8"/>
        <v>#N/A</v>
      </c>
      <c r="L246" s="78">
        <v>4</v>
      </c>
      <c r="M246" s="76"/>
      <c r="N246" s="42">
        <v>1.3</v>
      </c>
    </row>
    <row r="247" spans="1:14" x14ac:dyDescent="0.2">
      <c r="A247" s="42">
        <v>1372</v>
      </c>
      <c r="B247" s="42">
        <v>10</v>
      </c>
      <c r="C247" s="42" t="s">
        <v>126</v>
      </c>
      <c r="D247" s="42"/>
      <c r="E247" s="42" t="e">
        <f>VLOOKUP(A247,References!$A$1:$E$3413,5,FALSE)</f>
        <v>#N/A</v>
      </c>
      <c r="F247" s="57" t="s">
        <v>7</v>
      </c>
      <c r="G247" s="47" t="s">
        <v>554</v>
      </c>
      <c r="H247" s="42"/>
      <c r="I247" s="43" t="e">
        <f>VLOOKUP(A247,References!A:I,9,FALSE)</f>
        <v>#N/A</v>
      </c>
      <c r="J247" s="48" t="s">
        <v>443</v>
      </c>
      <c r="K247" s="60" t="e">
        <f t="shared" si="8"/>
        <v>#N/A</v>
      </c>
      <c r="L247" s="78">
        <v>4</v>
      </c>
      <c r="M247" s="76"/>
      <c r="N247" s="42">
        <v>1.3</v>
      </c>
    </row>
    <row r="248" spans="1:14" x14ac:dyDescent="0.2">
      <c r="A248" s="42">
        <v>1373</v>
      </c>
      <c r="B248" s="42">
        <v>10</v>
      </c>
      <c r="C248" s="42" t="s">
        <v>126</v>
      </c>
      <c r="D248" s="42"/>
      <c r="E248" s="42" t="e">
        <f>VLOOKUP(A248,References!$A$1:$E$3413,5,FALSE)</f>
        <v>#N/A</v>
      </c>
      <c r="F248" s="56" t="s">
        <v>9</v>
      </c>
      <c r="G248" s="47" t="s">
        <v>554</v>
      </c>
      <c r="H248" s="42"/>
      <c r="I248" s="43" t="e">
        <f>VLOOKUP(A248,References!A:I,9,FALSE)</f>
        <v>#N/A</v>
      </c>
      <c r="J248" s="48" t="s">
        <v>443</v>
      </c>
      <c r="K248" s="60" t="e">
        <f t="shared" si="8"/>
        <v>#N/A</v>
      </c>
      <c r="L248" s="78">
        <v>4</v>
      </c>
      <c r="M248" s="76"/>
      <c r="N248" s="42">
        <v>1.3</v>
      </c>
    </row>
    <row r="249" spans="1:14" x14ac:dyDescent="0.2">
      <c r="A249" s="42">
        <v>1374</v>
      </c>
      <c r="B249" s="42">
        <v>10</v>
      </c>
      <c r="C249" s="42" t="s">
        <v>126</v>
      </c>
      <c r="D249" s="42"/>
      <c r="E249" s="42" t="e">
        <f>VLOOKUP(A249,References!$A$1:$E$3413,5,FALSE)</f>
        <v>#N/A</v>
      </c>
      <c r="F249" s="57" t="s">
        <v>491</v>
      </c>
      <c r="G249" s="47" t="s">
        <v>554</v>
      </c>
      <c r="H249" s="42"/>
      <c r="I249" s="43" t="e">
        <f>VLOOKUP(A249,References!A:I,9,FALSE)</f>
        <v>#N/A</v>
      </c>
      <c r="J249" s="48" t="s">
        <v>443</v>
      </c>
      <c r="K249" s="60" t="e">
        <f t="shared" si="8"/>
        <v>#N/A</v>
      </c>
      <c r="L249" s="78">
        <v>4</v>
      </c>
      <c r="M249" s="76"/>
      <c r="N249" s="42">
        <v>1.3</v>
      </c>
    </row>
    <row r="250" spans="1:14" x14ac:dyDescent="0.2">
      <c r="A250" s="42">
        <v>1375</v>
      </c>
      <c r="B250" s="42">
        <v>10</v>
      </c>
      <c r="C250" s="42" t="s">
        <v>126</v>
      </c>
      <c r="D250" s="42"/>
      <c r="E250" s="42" t="e">
        <f>VLOOKUP(A250,References!$A$1:$E$3413,5,FALSE)</f>
        <v>#N/A</v>
      </c>
      <c r="F250" s="56" t="s">
        <v>190</v>
      </c>
      <c r="G250" s="47" t="s">
        <v>554</v>
      </c>
      <c r="H250" s="42"/>
      <c r="I250" s="43" t="e">
        <f>VLOOKUP(A250,References!A:I,9,FALSE)</f>
        <v>#N/A</v>
      </c>
      <c r="J250" s="48" t="s">
        <v>443</v>
      </c>
      <c r="K250" s="60" t="e">
        <f t="shared" si="8"/>
        <v>#N/A</v>
      </c>
      <c r="L250" s="78">
        <v>4</v>
      </c>
      <c r="M250" s="76"/>
      <c r="N250" s="42">
        <v>1.3</v>
      </c>
    </row>
    <row r="251" spans="1:14" x14ac:dyDescent="0.2">
      <c r="A251" s="42">
        <v>1376</v>
      </c>
      <c r="B251" s="42">
        <v>10</v>
      </c>
      <c r="C251" s="42" t="s">
        <v>126</v>
      </c>
      <c r="D251" s="42"/>
      <c r="E251" s="42" t="e">
        <f>VLOOKUP(A251,References!$A$1:$E$3413,5,FALSE)</f>
        <v>#N/A</v>
      </c>
      <c r="F251" s="37" t="s">
        <v>548</v>
      </c>
      <c r="G251" s="47" t="s">
        <v>554</v>
      </c>
      <c r="H251" s="42"/>
      <c r="I251" s="43" t="e">
        <f>VLOOKUP(A251,References!A:I,9,FALSE)</f>
        <v>#N/A</v>
      </c>
      <c r="J251" s="48" t="s">
        <v>443</v>
      </c>
      <c r="K251" s="60" t="e">
        <f t="shared" si="8"/>
        <v>#N/A</v>
      </c>
      <c r="L251" s="78">
        <v>8</v>
      </c>
      <c r="M251" s="76"/>
      <c r="N251" s="42">
        <v>1.3</v>
      </c>
    </row>
    <row r="252" spans="1:14" x14ac:dyDescent="0.2">
      <c r="A252" s="42">
        <v>1377</v>
      </c>
      <c r="B252" s="42">
        <v>10</v>
      </c>
      <c r="C252" s="42" t="s">
        <v>126</v>
      </c>
      <c r="D252" s="42"/>
      <c r="E252" s="42" t="e">
        <f>VLOOKUP(A252,References!$A$1:$E$3413,5,FALSE)</f>
        <v>#N/A</v>
      </c>
      <c r="F252" s="57" t="s">
        <v>549</v>
      </c>
      <c r="G252" s="47" t="s">
        <v>554</v>
      </c>
      <c r="H252" s="42"/>
      <c r="I252" s="43" t="e">
        <f>VLOOKUP(A252,References!A:I,9,FALSE)</f>
        <v>#N/A</v>
      </c>
      <c r="J252" s="48" t="s">
        <v>443</v>
      </c>
      <c r="K252" s="60" t="e">
        <f t="shared" si="8"/>
        <v>#N/A</v>
      </c>
      <c r="L252" s="78">
        <v>8</v>
      </c>
      <c r="M252" s="76"/>
      <c r="N252" s="42">
        <v>1.3</v>
      </c>
    </row>
    <row r="253" spans="1:14" x14ac:dyDescent="0.2">
      <c r="A253" s="42">
        <v>1378</v>
      </c>
      <c r="B253" s="42">
        <v>10</v>
      </c>
      <c r="C253" s="42" t="s">
        <v>126</v>
      </c>
      <c r="D253" s="42"/>
      <c r="E253" s="42" t="e">
        <f>VLOOKUP(A253,References!$A$1:$E$3413,5,FALSE)</f>
        <v>#N/A</v>
      </c>
      <c r="F253" s="57" t="s">
        <v>406</v>
      </c>
      <c r="G253" s="47" t="s">
        <v>554</v>
      </c>
      <c r="H253" s="42"/>
      <c r="I253" s="43" t="e">
        <f>VLOOKUP(A253,References!A:I,9,FALSE)</f>
        <v>#N/A</v>
      </c>
      <c r="J253" s="48" t="s">
        <v>443</v>
      </c>
      <c r="K253" s="60" t="e">
        <f t="shared" si="8"/>
        <v>#N/A</v>
      </c>
      <c r="L253" s="78">
        <v>4</v>
      </c>
      <c r="M253" s="76"/>
      <c r="N253" s="42">
        <v>1.3</v>
      </c>
    </row>
    <row r="254" spans="1:14" x14ac:dyDescent="0.2">
      <c r="A254" s="42">
        <v>1379</v>
      </c>
      <c r="B254" s="42">
        <v>10</v>
      </c>
      <c r="C254" s="42" t="s">
        <v>126</v>
      </c>
      <c r="D254" s="42"/>
      <c r="E254" s="42" t="e">
        <f>VLOOKUP(A254,References!$A$1:$E$3413,5,FALSE)</f>
        <v>#N/A</v>
      </c>
      <c r="F254" s="57" t="s">
        <v>407</v>
      </c>
      <c r="G254" s="47" t="s">
        <v>554</v>
      </c>
      <c r="H254" s="42"/>
      <c r="I254" s="43" t="e">
        <f>VLOOKUP(A254,References!A:I,9,FALSE)</f>
        <v>#N/A</v>
      </c>
      <c r="J254" s="48" t="s">
        <v>443</v>
      </c>
      <c r="K254" s="60" t="e">
        <f t="shared" si="8"/>
        <v>#N/A</v>
      </c>
      <c r="L254" s="78">
        <v>4</v>
      </c>
      <c r="M254" s="76"/>
      <c r="N254" s="42">
        <v>1.3</v>
      </c>
    </row>
    <row r="255" spans="1:14" x14ac:dyDescent="0.2">
      <c r="A255" s="42">
        <v>1380</v>
      </c>
      <c r="B255" s="42">
        <v>10</v>
      </c>
      <c r="C255" s="42" t="s">
        <v>500</v>
      </c>
      <c r="D255" s="42"/>
      <c r="E255" s="42" t="e">
        <f>VLOOKUP(A255,References!$A$1:$E$3413,5,FALSE)</f>
        <v>#N/A</v>
      </c>
      <c r="F255" s="58" t="s">
        <v>498</v>
      </c>
      <c r="G255" s="47" t="s">
        <v>554</v>
      </c>
      <c r="H255" s="42"/>
      <c r="I255" s="43" t="e">
        <f>VLOOKUP(A255,References!A:I,9,FALSE)</f>
        <v>#N/A</v>
      </c>
      <c r="J255" s="48" t="s">
        <v>443</v>
      </c>
      <c r="K255" s="60" t="e">
        <f t="shared" si="8"/>
        <v>#N/A</v>
      </c>
      <c r="L255" s="78">
        <v>4</v>
      </c>
      <c r="M255" s="76"/>
      <c r="N255" s="42">
        <v>1.3</v>
      </c>
    </row>
    <row r="256" spans="1:14" x14ac:dyDescent="0.2">
      <c r="A256" s="42">
        <v>1381</v>
      </c>
      <c r="B256" s="42">
        <v>10</v>
      </c>
      <c r="C256" s="42" t="s">
        <v>500</v>
      </c>
      <c r="D256" s="42"/>
      <c r="E256" s="42" t="e">
        <f>VLOOKUP(A256,References!$A$1:$E$3413,5,FALSE)</f>
        <v>#N/A</v>
      </c>
      <c r="F256" s="57" t="s">
        <v>492</v>
      </c>
      <c r="G256" s="47" t="s">
        <v>554</v>
      </c>
      <c r="H256" s="42"/>
      <c r="I256" s="43" t="e">
        <f>VLOOKUP(A256,References!A:I,9,FALSE)</f>
        <v>#N/A</v>
      </c>
      <c r="J256" s="48" t="s">
        <v>443</v>
      </c>
      <c r="K256" s="60" t="e">
        <f t="shared" si="8"/>
        <v>#N/A</v>
      </c>
      <c r="L256" s="78">
        <v>4</v>
      </c>
      <c r="M256" s="76"/>
      <c r="N256" s="42">
        <v>1.3</v>
      </c>
    </row>
    <row r="257" spans="1:14" x14ac:dyDescent="0.2">
      <c r="A257" s="42">
        <v>1382</v>
      </c>
      <c r="B257" s="42">
        <v>10</v>
      </c>
      <c r="C257" s="42" t="s">
        <v>500</v>
      </c>
      <c r="D257" s="42"/>
      <c r="E257" s="42" t="e">
        <f>VLOOKUP(A257,References!$A$1:$E$3413,5,FALSE)</f>
        <v>#N/A</v>
      </c>
      <c r="F257" s="57" t="s">
        <v>493</v>
      </c>
      <c r="G257" s="47" t="s">
        <v>554</v>
      </c>
      <c r="H257" s="42"/>
      <c r="I257" s="43" t="e">
        <f>VLOOKUP(A257,References!A:I,9,FALSE)</f>
        <v>#N/A</v>
      </c>
      <c r="J257" s="48" t="s">
        <v>443</v>
      </c>
      <c r="K257" s="60" t="e">
        <f t="shared" si="8"/>
        <v>#N/A</v>
      </c>
      <c r="L257" s="78">
        <v>4</v>
      </c>
      <c r="M257" s="76"/>
      <c r="N257" s="42">
        <v>1.3</v>
      </c>
    </row>
    <row r="258" spans="1:14" x14ac:dyDescent="0.2">
      <c r="A258" s="42">
        <v>1383</v>
      </c>
      <c r="B258" s="42">
        <v>10</v>
      </c>
      <c r="C258" s="42" t="s">
        <v>500</v>
      </c>
      <c r="D258" s="42"/>
      <c r="E258" s="42" t="e">
        <f>VLOOKUP(A258,References!$A$1:$E$3413,5,FALSE)</f>
        <v>#N/A</v>
      </c>
      <c r="F258" s="57" t="s">
        <v>494</v>
      </c>
      <c r="G258" s="47" t="s">
        <v>554</v>
      </c>
      <c r="H258" s="42"/>
      <c r="I258" s="43" t="e">
        <f>VLOOKUP(A258,References!A:I,9,FALSE)</f>
        <v>#N/A</v>
      </c>
      <c r="J258" s="48" t="s">
        <v>443</v>
      </c>
      <c r="K258" s="60" t="e">
        <f t="shared" si="8"/>
        <v>#N/A</v>
      </c>
      <c r="L258" s="78">
        <v>4</v>
      </c>
      <c r="M258" s="76"/>
      <c r="N258" s="42">
        <v>1.3</v>
      </c>
    </row>
    <row r="259" spans="1:14" x14ac:dyDescent="0.2">
      <c r="A259" s="42">
        <v>1384</v>
      </c>
      <c r="B259" s="42">
        <v>10</v>
      </c>
      <c r="C259" s="42" t="s">
        <v>500</v>
      </c>
      <c r="D259" s="42"/>
      <c r="E259" s="42" t="e">
        <f>VLOOKUP(A259,References!$A$1:$E$3413,5,FALSE)</f>
        <v>#N/A</v>
      </c>
      <c r="F259" s="58" t="s">
        <v>499</v>
      </c>
      <c r="G259" s="47" t="s">
        <v>554</v>
      </c>
      <c r="H259" s="42"/>
      <c r="I259" s="43" t="e">
        <f>VLOOKUP(A259,References!A:I,9,FALSE)</f>
        <v>#N/A</v>
      </c>
      <c r="J259" s="48" t="s">
        <v>443</v>
      </c>
      <c r="K259" s="60" t="e">
        <f t="shared" si="8"/>
        <v>#N/A</v>
      </c>
      <c r="L259" s="78">
        <v>4</v>
      </c>
      <c r="M259" s="76"/>
      <c r="N259" s="42">
        <v>1.3</v>
      </c>
    </row>
    <row r="260" spans="1:14" x14ac:dyDescent="0.2">
      <c r="A260" s="42">
        <v>1385</v>
      </c>
      <c r="B260" s="42">
        <v>10</v>
      </c>
      <c r="C260" s="42" t="s">
        <v>500</v>
      </c>
      <c r="D260" s="42"/>
      <c r="E260" s="42" t="e">
        <f>VLOOKUP(A260,References!$A$1:$E$3413,5,FALSE)</f>
        <v>#N/A</v>
      </c>
      <c r="F260" s="57" t="s">
        <v>496</v>
      </c>
      <c r="G260" s="47" t="s">
        <v>554</v>
      </c>
      <c r="H260" s="42"/>
      <c r="I260" s="43" t="e">
        <f>VLOOKUP(A260,References!A:I,9,FALSE)</f>
        <v>#N/A</v>
      </c>
      <c r="J260" s="48" t="s">
        <v>443</v>
      </c>
      <c r="K260" s="60" t="e">
        <f t="shared" si="8"/>
        <v>#N/A</v>
      </c>
      <c r="L260" s="78">
        <v>4</v>
      </c>
      <c r="M260" s="76"/>
      <c r="N260" s="42">
        <v>1.3</v>
      </c>
    </row>
    <row r="261" spans="1:14" x14ac:dyDescent="0.2">
      <c r="A261" s="42">
        <v>1386</v>
      </c>
      <c r="B261" s="42">
        <v>10</v>
      </c>
      <c r="C261" s="42" t="s">
        <v>500</v>
      </c>
      <c r="D261" s="42"/>
      <c r="E261" s="42" t="e">
        <f>VLOOKUP(A261,References!$A$1:$E$3413,5,FALSE)</f>
        <v>#N/A</v>
      </c>
      <c r="F261" s="57" t="s">
        <v>497</v>
      </c>
      <c r="G261" s="47" t="s">
        <v>554</v>
      </c>
      <c r="H261" s="42"/>
      <c r="I261" s="43" t="e">
        <f>VLOOKUP(A261,References!A:I,9,FALSE)</f>
        <v>#N/A</v>
      </c>
      <c r="J261" s="48" t="s">
        <v>443</v>
      </c>
      <c r="K261" s="60" t="e">
        <f t="shared" ref="K261:K310" si="9">IF(E261=0,"",E261)</f>
        <v>#N/A</v>
      </c>
      <c r="L261" s="78">
        <v>4</v>
      </c>
      <c r="M261" s="76"/>
      <c r="N261" s="42">
        <v>1.3</v>
      </c>
    </row>
    <row r="262" spans="1:14" x14ac:dyDescent="0.2">
      <c r="A262" s="42">
        <v>1387</v>
      </c>
      <c r="B262" s="42">
        <v>10</v>
      </c>
      <c r="C262" s="42" t="s">
        <v>500</v>
      </c>
      <c r="D262" s="42"/>
      <c r="E262" s="42" t="e">
        <f>VLOOKUP(A262,References!$A$1:$E$3413,5,FALSE)</f>
        <v>#N/A</v>
      </c>
      <c r="F262" s="57" t="s">
        <v>495</v>
      </c>
      <c r="G262" s="47" t="s">
        <v>554</v>
      </c>
      <c r="H262" s="42"/>
      <c r="I262" s="43" t="e">
        <f>VLOOKUP(A262,References!A:I,9,FALSE)</f>
        <v>#N/A</v>
      </c>
      <c r="J262" s="48" t="s">
        <v>443</v>
      </c>
      <c r="K262" s="60" t="e">
        <f t="shared" si="9"/>
        <v>#N/A</v>
      </c>
      <c r="L262" s="78">
        <v>4</v>
      </c>
      <c r="M262" s="76"/>
      <c r="N262" s="42">
        <v>1.3</v>
      </c>
    </row>
    <row r="263" spans="1:14" x14ac:dyDescent="0.2">
      <c r="A263" s="42">
        <v>1388</v>
      </c>
      <c r="B263" s="42">
        <v>10</v>
      </c>
      <c r="C263" s="42" t="s">
        <v>500</v>
      </c>
      <c r="D263" s="42"/>
      <c r="E263" s="42" t="e">
        <f>VLOOKUP(A263,References!$A$1:$E$3413,5,FALSE)</f>
        <v>#N/A</v>
      </c>
      <c r="F263" s="55" t="s">
        <v>45</v>
      </c>
      <c r="G263" s="47" t="s">
        <v>554</v>
      </c>
      <c r="H263" s="42"/>
      <c r="I263" s="43" t="e">
        <f>VLOOKUP(A263,References!A:I,9,FALSE)</f>
        <v>#N/A</v>
      </c>
      <c r="J263" s="48" t="s">
        <v>443</v>
      </c>
      <c r="K263" s="60" t="e">
        <f t="shared" si="9"/>
        <v>#N/A</v>
      </c>
      <c r="L263" s="78">
        <v>4</v>
      </c>
      <c r="M263" s="76"/>
      <c r="N263" s="42">
        <v>1.3</v>
      </c>
    </row>
    <row r="264" spans="1:14" x14ac:dyDescent="0.2">
      <c r="A264" s="42">
        <v>1389</v>
      </c>
      <c r="B264" s="42">
        <v>10</v>
      </c>
      <c r="C264" s="42" t="s">
        <v>117</v>
      </c>
      <c r="D264" s="42"/>
      <c r="E264" s="42" t="e">
        <f>VLOOKUP(A264,References!$A$1:$E$3413,5,FALSE)</f>
        <v>#N/A</v>
      </c>
      <c r="F264" s="57" t="s">
        <v>501</v>
      </c>
      <c r="G264" s="47" t="s">
        <v>554</v>
      </c>
      <c r="H264" s="42"/>
      <c r="I264" s="43" t="e">
        <f>VLOOKUP(A264,References!A:I,9,FALSE)</f>
        <v>#N/A</v>
      </c>
      <c r="J264" s="48" t="s">
        <v>443</v>
      </c>
      <c r="K264" s="60" t="e">
        <f t="shared" si="9"/>
        <v>#N/A</v>
      </c>
      <c r="L264" s="78">
        <v>4</v>
      </c>
      <c r="M264" s="76"/>
      <c r="N264" s="42">
        <v>1.3</v>
      </c>
    </row>
    <row r="265" spans="1:14" x14ac:dyDescent="0.2">
      <c r="A265" s="42">
        <v>1390</v>
      </c>
      <c r="B265" s="42">
        <v>10</v>
      </c>
      <c r="C265" s="42" t="s">
        <v>117</v>
      </c>
      <c r="D265" s="42"/>
      <c r="E265" s="42" t="e">
        <f>VLOOKUP(A265,References!$A$1:$E$3413,5,FALSE)</f>
        <v>#N/A</v>
      </c>
      <c r="F265" s="57" t="s">
        <v>502</v>
      </c>
      <c r="G265" s="47" t="s">
        <v>554</v>
      </c>
      <c r="H265" s="42"/>
      <c r="I265" s="43" t="e">
        <f>VLOOKUP(A265,References!A:I,9,FALSE)</f>
        <v>#N/A</v>
      </c>
      <c r="J265" s="48" t="s">
        <v>443</v>
      </c>
      <c r="K265" s="60" t="e">
        <f t="shared" si="9"/>
        <v>#N/A</v>
      </c>
      <c r="L265" s="78">
        <v>4</v>
      </c>
      <c r="M265" s="76"/>
      <c r="N265" s="42">
        <v>1.3</v>
      </c>
    </row>
    <row r="266" spans="1:14" x14ac:dyDescent="0.2">
      <c r="A266" s="42">
        <v>1391</v>
      </c>
      <c r="B266" s="42">
        <v>10</v>
      </c>
      <c r="C266" s="42" t="s">
        <v>117</v>
      </c>
      <c r="D266" s="42"/>
      <c r="E266" s="42" t="e">
        <f>VLOOKUP(A266,References!$A$1:$E$3413,5,FALSE)</f>
        <v>#N/A</v>
      </c>
      <c r="F266" s="57" t="s">
        <v>503</v>
      </c>
      <c r="G266" s="47" t="s">
        <v>554</v>
      </c>
      <c r="H266" s="42"/>
      <c r="I266" s="43" t="e">
        <f>VLOOKUP(A266,References!A:I,9,FALSE)</f>
        <v>#N/A</v>
      </c>
      <c r="J266" s="48" t="s">
        <v>443</v>
      </c>
      <c r="K266" s="60" t="e">
        <f t="shared" si="9"/>
        <v>#N/A</v>
      </c>
      <c r="L266" s="78">
        <v>4</v>
      </c>
      <c r="M266" s="76"/>
      <c r="N266" s="42">
        <v>1.3</v>
      </c>
    </row>
    <row r="267" spans="1:14" x14ac:dyDescent="0.2">
      <c r="A267" s="42">
        <v>1392</v>
      </c>
      <c r="B267" s="42">
        <v>10</v>
      </c>
      <c r="C267" s="42" t="s">
        <v>117</v>
      </c>
      <c r="D267" s="42"/>
      <c r="E267" s="42" t="e">
        <f>VLOOKUP(A267,References!$A$1:$E$3413,5,FALSE)</f>
        <v>#N/A</v>
      </c>
      <c r="F267" s="57" t="s">
        <v>504</v>
      </c>
      <c r="G267" s="47" t="s">
        <v>554</v>
      </c>
      <c r="H267" s="42"/>
      <c r="I267" s="43" t="e">
        <f>VLOOKUP(A267,References!A:I,9,FALSE)</f>
        <v>#N/A</v>
      </c>
      <c r="J267" s="48" t="s">
        <v>443</v>
      </c>
      <c r="K267" s="60" t="e">
        <f t="shared" si="9"/>
        <v>#N/A</v>
      </c>
      <c r="L267" s="78">
        <v>4</v>
      </c>
      <c r="M267" s="76"/>
      <c r="N267" s="42">
        <v>1.3</v>
      </c>
    </row>
    <row r="268" spans="1:14" x14ac:dyDescent="0.2">
      <c r="A268" s="42">
        <v>1393</v>
      </c>
      <c r="B268" s="42">
        <v>10</v>
      </c>
      <c r="C268" s="42" t="s">
        <v>117</v>
      </c>
      <c r="D268" s="42"/>
      <c r="E268" s="42" t="e">
        <f>VLOOKUP(A268,References!$A$1:$E$3413,5,FALSE)</f>
        <v>#N/A</v>
      </c>
      <c r="F268" s="57" t="s">
        <v>505</v>
      </c>
      <c r="G268" s="47" t="s">
        <v>554</v>
      </c>
      <c r="H268" s="42"/>
      <c r="I268" s="43" t="e">
        <f>VLOOKUP(A268,References!A:I,9,FALSE)</f>
        <v>#N/A</v>
      </c>
      <c r="J268" s="48" t="s">
        <v>443</v>
      </c>
      <c r="K268" s="60" t="e">
        <f t="shared" si="9"/>
        <v>#N/A</v>
      </c>
      <c r="L268" s="78">
        <v>4</v>
      </c>
      <c r="M268" s="76"/>
      <c r="N268" s="42">
        <v>1.3</v>
      </c>
    </row>
    <row r="269" spans="1:14" x14ac:dyDescent="0.2">
      <c r="A269" s="42">
        <v>1394</v>
      </c>
      <c r="B269" s="42">
        <v>10</v>
      </c>
      <c r="C269" s="42" t="s">
        <v>117</v>
      </c>
      <c r="D269" s="42"/>
      <c r="E269" s="42" t="e">
        <f>VLOOKUP(A269,References!$A$1:$E$3413,5,FALSE)</f>
        <v>#N/A</v>
      </c>
      <c r="F269" s="57" t="s">
        <v>506</v>
      </c>
      <c r="G269" s="47" t="s">
        <v>554</v>
      </c>
      <c r="H269" s="42"/>
      <c r="I269" s="43" t="e">
        <f>VLOOKUP(A269,References!A:I,9,FALSE)</f>
        <v>#N/A</v>
      </c>
      <c r="J269" s="48" t="s">
        <v>443</v>
      </c>
      <c r="K269" s="60" t="e">
        <f t="shared" si="9"/>
        <v>#N/A</v>
      </c>
      <c r="L269" s="78">
        <v>4</v>
      </c>
      <c r="M269" s="76"/>
      <c r="N269" s="42">
        <v>1.3</v>
      </c>
    </row>
    <row r="270" spans="1:14" x14ac:dyDescent="0.2">
      <c r="A270" s="42">
        <v>1395</v>
      </c>
      <c r="B270" s="42">
        <v>10</v>
      </c>
      <c r="C270" s="42" t="s">
        <v>117</v>
      </c>
      <c r="D270" s="42"/>
      <c r="E270" s="42" t="e">
        <f>VLOOKUP(A270,References!$A$1:$E$3413,5,FALSE)</f>
        <v>#N/A</v>
      </c>
      <c r="F270" s="57" t="s">
        <v>507</v>
      </c>
      <c r="G270" s="47" t="s">
        <v>554</v>
      </c>
      <c r="H270" s="42"/>
      <c r="I270" s="43" t="e">
        <f>VLOOKUP(A270,References!A:I,9,FALSE)</f>
        <v>#N/A</v>
      </c>
      <c r="J270" s="48" t="s">
        <v>443</v>
      </c>
      <c r="K270" s="60" t="e">
        <f t="shared" si="9"/>
        <v>#N/A</v>
      </c>
      <c r="L270" s="78">
        <v>4</v>
      </c>
      <c r="M270" s="76"/>
      <c r="N270" s="42">
        <v>1.3</v>
      </c>
    </row>
    <row r="271" spans="1:14" x14ac:dyDescent="0.2">
      <c r="A271" s="42">
        <v>1396</v>
      </c>
      <c r="B271" s="42">
        <v>10</v>
      </c>
      <c r="C271" s="42" t="s">
        <v>514</v>
      </c>
      <c r="D271" s="42"/>
      <c r="E271" s="42" t="e">
        <f>VLOOKUP(A271,References!$A$1:$E$3413,5,FALSE)</f>
        <v>#N/A</v>
      </c>
      <c r="F271" s="57" t="s">
        <v>508</v>
      </c>
      <c r="G271" s="47" t="s">
        <v>554</v>
      </c>
      <c r="H271" s="42"/>
      <c r="I271" s="43" t="e">
        <f>VLOOKUP(A271,References!A:I,9,FALSE)</f>
        <v>#N/A</v>
      </c>
      <c r="J271" s="48" t="s">
        <v>443</v>
      </c>
      <c r="K271" s="60" t="e">
        <f t="shared" si="9"/>
        <v>#N/A</v>
      </c>
      <c r="L271" s="78">
        <v>4</v>
      </c>
      <c r="M271" s="76"/>
      <c r="N271" s="42">
        <v>1.3</v>
      </c>
    </row>
    <row r="272" spans="1:14" x14ac:dyDescent="0.2">
      <c r="A272" s="42">
        <v>1397</v>
      </c>
      <c r="B272" s="42">
        <v>10</v>
      </c>
      <c r="C272" s="42" t="s">
        <v>514</v>
      </c>
      <c r="D272" s="42"/>
      <c r="E272" s="42" t="e">
        <f>VLOOKUP(A272,References!$A$1:$E$3413,5,FALSE)</f>
        <v>#N/A</v>
      </c>
      <c r="F272" s="57" t="s">
        <v>509</v>
      </c>
      <c r="G272" s="47" t="s">
        <v>554</v>
      </c>
      <c r="H272" s="42"/>
      <c r="I272" s="43" t="e">
        <f>VLOOKUP(A272,References!A:I,9,FALSE)</f>
        <v>#N/A</v>
      </c>
      <c r="J272" s="48" t="s">
        <v>443</v>
      </c>
      <c r="K272" s="60" t="e">
        <f t="shared" si="9"/>
        <v>#N/A</v>
      </c>
      <c r="L272" s="78">
        <v>4</v>
      </c>
      <c r="M272" s="76"/>
      <c r="N272" s="42">
        <v>1.3</v>
      </c>
    </row>
    <row r="273" spans="1:14" x14ac:dyDescent="0.2">
      <c r="A273" s="42">
        <v>1398</v>
      </c>
      <c r="B273" s="42">
        <v>10</v>
      </c>
      <c r="C273" s="42" t="s">
        <v>514</v>
      </c>
      <c r="D273" s="42"/>
      <c r="E273" s="42" t="e">
        <f>VLOOKUP(A273,References!$A$1:$E$3413,5,FALSE)</f>
        <v>#N/A</v>
      </c>
      <c r="F273" s="57" t="s">
        <v>510</v>
      </c>
      <c r="G273" s="47" t="s">
        <v>554</v>
      </c>
      <c r="H273" s="42"/>
      <c r="I273" s="43" t="e">
        <f>VLOOKUP(A273,References!A:I,9,FALSE)</f>
        <v>#N/A</v>
      </c>
      <c r="J273" s="48" t="s">
        <v>443</v>
      </c>
      <c r="K273" s="60" t="e">
        <f t="shared" si="9"/>
        <v>#N/A</v>
      </c>
      <c r="L273" s="78">
        <v>4</v>
      </c>
      <c r="M273" s="76"/>
      <c r="N273" s="42">
        <v>1.3</v>
      </c>
    </row>
    <row r="274" spans="1:14" x14ac:dyDescent="0.2">
      <c r="A274" s="42">
        <v>1399</v>
      </c>
      <c r="B274" s="42">
        <v>10</v>
      </c>
      <c r="C274" s="42" t="s">
        <v>514</v>
      </c>
      <c r="D274" s="42"/>
      <c r="E274" s="42" t="e">
        <f>VLOOKUP(A274,References!$A$1:$E$3413,5,FALSE)</f>
        <v>#N/A</v>
      </c>
      <c r="F274" s="57" t="s">
        <v>511</v>
      </c>
      <c r="G274" s="47" t="s">
        <v>554</v>
      </c>
      <c r="H274" s="42"/>
      <c r="I274" s="43" t="e">
        <f>VLOOKUP(A274,References!A:I,9,FALSE)</f>
        <v>#N/A</v>
      </c>
      <c r="J274" s="48" t="s">
        <v>443</v>
      </c>
      <c r="K274" s="60" t="e">
        <f t="shared" si="9"/>
        <v>#N/A</v>
      </c>
      <c r="L274" s="78">
        <v>8</v>
      </c>
      <c r="M274" s="76"/>
      <c r="N274" s="42">
        <v>1.3</v>
      </c>
    </row>
    <row r="275" spans="1:14" x14ac:dyDescent="0.2">
      <c r="A275" s="42">
        <v>1400</v>
      </c>
      <c r="B275" s="42">
        <v>10</v>
      </c>
      <c r="C275" s="42" t="s">
        <v>514</v>
      </c>
      <c r="D275" s="42"/>
      <c r="E275" s="42" t="e">
        <f>VLOOKUP(A275,References!$A$1:$E$3413,5,FALSE)</f>
        <v>#N/A</v>
      </c>
      <c r="F275" s="57" t="s">
        <v>512</v>
      </c>
      <c r="G275" s="47" t="s">
        <v>554</v>
      </c>
      <c r="H275" s="42"/>
      <c r="I275" s="43" t="e">
        <f>VLOOKUP(A275,References!A:I,9,FALSE)</f>
        <v>#N/A</v>
      </c>
      <c r="J275" s="48" t="s">
        <v>443</v>
      </c>
      <c r="K275" s="60" t="e">
        <f t="shared" si="9"/>
        <v>#N/A</v>
      </c>
      <c r="L275" s="78">
        <v>4</v>
      </c>
      <c r="M275" s="76"/>
      <c r="N275" s="42">
        <v>1.3</v>
      </c>
    </row>
    <row r="276" spans="1:14" x14ac:dyDescent="0.2">
      <c r="A276" s="42">
        <v>1401</v>
      </c>
      <c r="B276" s="42">
        <v>10</v>
      </c>
      <c r="C276" s="42" t="s">
        <v>514</v>
      </c>
      <c r="D276" s="42"/>
      <c r="E276" s="42" t="e">
        <f>VLOOKUP(A276,References!$A$1:$E$3413,5,FALSE)</f>
        <v>#N/A</v>
      </c>
      <c r="F276" s="57" t="s">
        <v>513</v>
      </c>
      <c r="G276" s="47" t="s">
        <v>554</v>
      </c>
      <c r="H276" s="42"/>
      <c r="I276" s="43" t="e">
        <f>VLOOKUP(A276,References!A:I,9,FALSE)</f>
        <v>#N/A</v>
      </c>
      <c r="J276" s="48" t="s">
        <v>443</v>
      </c>
      <c r="K276" s="60" t="e">
        <f t="shared" si="9"/>
        <v>#N/A</v>
      </c>
      <c r="L276" s="78">
        <v>4</v>
      </c>
      <c r="M276" s="76"/>
      <c r="N276" s="42">
        <v>1.3</v>
      </c>
    </row>
    <row r="277" spans="1:14" x14ac:dyDescent="0.2">
      <c r="A277" s="42">
        <v>1402</v>
      </c>
      <c r="B277" s="42">
        <v>10</v>
      </c>
      <c r="C277" s="42" t="s">
        <v>118</v>
      </c>
      <c r="D277" s="42"/>
      <c r="E277" s="42" t="e">
        <f>VLOOKUP(A277,References!$A$1:$E$3413,5,FALSE)</f>
        <v>#N/A</v>
      </c>
      <c r="F277" s="57" t="s">
        <v>547</v>
      </c>
      <c r="G277" s="47" t="s">
        <v>554</v>
      </c>
      <c r="H277" s="42"/>
      <c r="I277" s="43" t="e">
        <f>VLOOKUP(A277,References!A:I,9,FALSE)</f>
        <v>#N/A</v>
      </c>
      <c r="J277" s="48" t="s">
        <v>443</v>
      </c>
      <c r="K277" s="60" t="e">
        <f t="shared" si="9"/>
        <v>#N/A</v>
      </c>
      <c r="L277" s="78">
        <v>4</v>
      </c>
      <c r="M277" s="76"/>
      <c r="N277" s="42">
        <v>1.3</v>
      </c>
    </row>
    <row r="278" spans="1:14" x14ac:dyDescent="0.2">
      <c r="A278" s="42">
        <v>1403</v>
      </c>
      <c r="B278" s="42">
        <v>10</v>
      </c>
      <c r="C278" s="42" t="s">
        <v>118</v>
      </c>
      <c r="D278" s="42"/>
      <c r="E278" s="42" t="e">
        <f>VLOOKUP(A278,References!$A$1:$E$3413,5,FALSE)</f>
        <v>#N/A</v>
      </c>
      <c r="F278" s="57" t="s">
        <v>410</v>
      </c>
      <c r="G278" s="47" t="s">
        <v>554</v>
      </c>
      <c r="H278" s="42"/>
      <c r="I278" s="43" t="e">
        <f>VLOOKUP(A278,References!A:I,9,FALSE)</f>
        <v>#N/A</v>
      </c>
      <c r="J278" s="48" t="s">
        <v>443</v>
      </c>
      <c r="K278" s="60" t="e">
        <f t="shared" si="9"/>
        <v>#N/A</v>
      </c>
      <c r="L278" s="78">
        <v>4</v>
      </c>
      <c r="M278" s="76"/>
      <c r="N278" s="42">
        <v>1.3</v>
      </c>
    </row>
    <row r="279" spans="1:14" x14ac:dyDescent="0.2">
      <c r="A279" s="42">
        <v>1404</v>
      </c>
      <c r="B279" s="42">
        <v>10</v>
      </c>
      <c r="C279" s="42" t="s">
        <v>118</v>
      </c>
      <c r="D279" s="42"/>
      <c r="E279" s="42" t="e">
        <f>VLOOKUP(A279,References!$A$1:$E$3413,5,FALSE)</f>
        <v>#N/A</v>
      </c>
      <c r="F279" s="57" t="s">
        <v>515</v>
      </c>
      <c r="G279" s="47" t="s">
        <v>554</v>
      </c>
      <c r="H279" s="42"/>
      <c r="I279" s="43" t="e">
        <f>VLOOKUP(A279,References!A:I,9,FALSE)</f>
        <v>#N/A</v>
      </c>
      <c r="J279" s="48" t="s">
        <v>443</v>
      </c>
      <c r="K279" s="60" t="e">
        <f t="shared" si="9"/>
        <v>#N/A</v>
      </c>
      <c r="L279" s="78">
        <v>4</v>
      </c>
      <c r="M279" s="76"/>
      <c r="N279" s="42">
        <v>1.3</v>
      </c>
    </row>
    <row r="280" spans="1:14" x14ac:dyDescent="0.2">
      <c r="A280" s="42">
        <v>1405</v>
      </c>
      <c r="B280" s="42">
        <v>10</v>
      </c>
      <c r="C280" s="42" t="s">
        <v>118</v>
      </c>
      <c r="D280" s="42"/>
      <c r="E280" s="42" t="e">
        <f>VLOOKUP(A280,References!$A$1:$E$3413,5,FALSE)</f>
        <v>#N/A</v>
      </c>
      <c r="F280" s="57" t="s">
        <v>516</v>
      </c>
      <c r="G280" s="47" t="s">
        <v>554</v>
      </c>
      <c r="H280" s="42"/>
      <c r="I280" s="43" t="e">
        <f>VLOOKUP(A280,References!A:I,9,FALSE)</f>
        <v>#N/A</v>
      </c>
      <c r="J280" s="48" t="s">
        <v>443</v>
      </c>
      <c r="K280" s="60" t="e">
        <f t="shared" si="9"/>
        <v>#N/A</v>
      </c>
      <c r="L280" s="78">
        <v>4</v>
      </c>
      <c r="M280" s="76"/>
      <c r="N280" s="42">
        <v>1.3</v>
      </c>
    </row>
    <row r="281" spans="1:14" x14ac:dyDescent="0.2">
      <c r="A281" s="42">
        <v>1406</v>
      </c>
      <c r="B281" s="42">
        <v>10</v>
      </c>
      <c r="C281" s="42" t="s">
        <v>118</v>
      </c>
      <c r="D281" s="42"/>
      <c r="E281" s="42" t="e">
        <f>VLOOKUP(A281,References!$A$1:$E$3413,5,FALSE)</f>
        <v>#N/A</v>
      </c>
      <c r="F281" s="57" t="s">
        <v>517</v>
      </c>
      <c r="G281" s="47" t="s">
        <v>554</v>
      </c>
      <c r="H281" s="42"/>
      <c r="I281" s="43" t="e">
        <f>VLOOKUP(A281,References!A:I,9,FALSE)</f>
        <v>#N/A</v>
      </c>
      <c r="J281" s="48" t="s">
        <v>443</v>
      </c>
      <c r="K281" s="60" t="e">
        <f t="shared" si="9"/>
        <v>#N/A</v>
      </c>
      <c r="L281" s="78">
        <v>4</v>
      </c>
      <c r="M281" s="76"/>
      <c r="N281" s="42">
        <v>1.3</v>
      </c>
    </row>
    <row r="282" spans="1:14" x14ac:dyDescent="0.2">
      <c r="A282" s="42">
        <v>1407</v>
      </c>
      <c r="B282" s="42">
        <v>10</v>
      </c>
      <c r="C282" s="42" t="s">
        <v>118</v>
      </c>
      <c r="D282" s="42"/>
      <c r="E282" s="42" t="e">
        <f>VLOOKUP(A282,References!$A$1:$E$3413,5,FALSE)</f>
        <v>#N/A</v>
      </c>
      <c r="F282" s="57" t="s">
        <v>518</v>
      </c>
      <c r="G282" s="47" t="s">
        <v>554</v>
      </c>
      <c r="H282" s="42"/>
      <c r="I282" s="43" t="e">
        <f>VLOOKUP(A282,References!A:I,9,FALSE)</f>
        <v>#N/A</v>
      </c>
      <c r="J282" s="48" t="s">
        <v>443</v>
      </c>
      <c r="K282" s="60" t="e">
        <f t="shared" si="9"/>
        <v>#N/A</v>
      </c>
      <c r="L282" s="78">
        <v>4</v>
      </c>
      <c r="M282" s="76"/>
      <c r="N282" s="42">
        <v>1.3</v>
      </c>
    </row>
    <row r="283" spans="1:14" x14ac:dyDescent="0.2">
      <c r="A283" s="42">
        <v>1408</v>
      </c>
      <c r="B283" s="42">
        <v>10</v>
      </c>
      <c r="C283" s="42" t="s">
        <v>118</v>
      </c>
      <c r="D283" s="42"/>
      <c r="E283" s="42" t="e">
        <f>VLOOKUP(A283,References!$A$1:$E$3413,5,FALSE)</f>
        <v>#N/A</v>
      </c>
      <c r="F283" s="57" t="s">
        <v>519</v>
      </c>
      <c r="G283" s="47" t="s">
        <v>554</v>
      </c>
      <c r="H283" s="42"/>
      <c r="I283" s="43" t="e">
        <f>VLOOKUP(A283,References!A:I,9,FALSE)</f>
        <v>#N/A</v>
      </c>
      <c r="J283" s="48" t="s">
        <v>443</v>
      </c>
      <c r="K283" s="60" t="e">
        <f t="shared" si="9"/>
        <v>#N/A</v>
      </c>
      <c r="L283" s="78">
        <v>4</v>
      </c>
      <c r="M283" s="76"/>
      <c r="N283" s="42">
        <v>1.3</v>
      </c>
    </row>
    <row r="284" spans="1:14" x14ac:dyDescent="0.2">
      <c r="A284" s="42">
        <v>1409</v>
      </c>
      <c r="B284" s="42">
        <v>10</v>
      </c>
      <c r="C284" s="42" t="s">
        <v>118</v>
      </c>
      <c r="D284" s="42"/>
      <c r="E284" s="42" t="e">
        <f>VLOOKUP(A284,References!$A$1:$E$3413,5,FALSE)</f>
        <v>#N/A</v>
      </c>
      <c r="F284" s="57" t="s">
        <v>520</v>
      </c>
      <c r="G284" s="47" t="s">
        <v>554</v>
      </c>
      <c r="H284" s="42"/>
      <c r="I284" s="43" t="e">
        <f>VLOOKUP(A284,References!A:I,9,FALSE)</f>
        <v>#N/A</v>
      </c>
      <c r="J284" s="48" t="s">
        <v>443</v>
      </c>
      <c r="K284" s="60" t="e">
        <f t="shared" si="9"/>
        <v>#N/A</v>
      </c>
      <c r="L284" s="78">
        <v>4</v>
      </c>
      <c r="M284" s="76"/>
      <c r="N284" s="42">
        <v>1.3</v>
      </c>
    </row>
    <row r="285" spans="1:14" x14ac:dyDescent="0.2">
      <c r="A285" s="42">
        <v>1410</v>
      </c>
      <c r="B285" s="42">
        <v>10</v>
      </c>
      <c r="C285" s="42" t="s">
        <v>118</v>
      </c>
      <c r="D285" s="42"/>
      <c r="E285" s="42" t="e">
        <f>VLOOKUP(A285,References!$A$1:$E$3413,5,FALSE)</f>
        <v>#N/A</v>
      </c>
      <c r="F285" s="57" t="s">
        <v>521</v>
      </c>
      <c r="G285" s="47" t="s">
        <v>554</v>
      </c>
      <c r="H285" s="42"/>
      <c r="I285" s="43" t="e">
        <f>VLOOKUP(A285,References!A:I,9,FALSE)</f>
        <v>#N/A</v>
      </c>
      <c r="J285" s="48" t="s">
        <v>443</v>
      </c>
      <c r="K285" s="60" t="e">
        <f t="shared" si="9"/>
        <v>#N/A</v>
      </c>
      <c r="L285" s="78">
        <v>4</v>
      </c>
      <c r="M285" s="76"/>
      <c r="N285" s="42">
        <v>1.3</v>
      </c>
    </row>
    <row r="286" spans="1:14" x14ac:dyDescent="0.2">
      <c r="A286" s="42">
        <v>1411</v>
      </c>
      <c r="B286" s="42">
        <v>10</v>
      </c>
      <c r="C286" s="42" t="s">
        <v>118</v>
      </c>
      <c r="D286" s="42"/>
      <c r="E286" s="42" t="e">
        <f>VLOOKUP(A286,References!$A$1:$E$3413,5,FALSE)</f>
        <v>#N/A</v>
      </c>
      <c r="F286" s="57" t="s">
        <v>214</v>
      </c>
      <c r="G286" s="47" t="s">
        <v>554</v>
      </c>
      <c r="H286" s="42"/>
      <c r="I286" s="43" t="e">
        <f>VLOOKUP(A286,References!A:I,9,FALSE)</f>
        <v>#N/A</v>
      </c>
      <c r="J286" s="48" t="s">
        <v>443</v>
      </c>
      <c r="K286" s="60" t="e">
        <f t="shared" si="9"/>
        <v>#N/A</v>
      </c>
      <c r="L286" s="78">
        <v>4</v>
      </c>
      <c r="M286" s="76"/>
      <c r="N286" s="42">
        <v>1.3</v>
      </c>
    </row>
    <row r="287" spans="1:14" x14ac:dyDescent="0.2">
      <c r="A287" s="42">
        <v>1412</v>
      </c>
      <c r="B287" s="42">
        <v>10</v>
      </c>
      <c r="C287" s="42" t="s">
        <v>118</v>
      </c>
      <c r="D287" s="42"/>
      <c r="E287" s="42" t="e">
        <f>VLOOKUP(A287,References!$A$1:$E$3413,5,FALSE)</f>
        <v>#N/A</v>
      </c>
      <c r="F287" s="57" t="s">
        <v>522</v>
      </c>
      <c r="G287" s="47" t="s">
        <v>554</v>
      </c>
      <c r="H287" s="42"/>
      <c r="I287" s="43" t="e">
        <f>VLOOKUP(A287,References!A:I,9,FALSE)</f>
        <v>#N/A</v>
      </c>
      <c r="J287" s="48" t="s">
        <v>443</v>
      </c>
      <c r="K287" s="60" t="e">
        <f t="shared" si="9"/>
        <v>#N/A</v>
      </c>
      <c r="L287" s="78">
        <v>4</v>
      </c>
      <c r="M287" s="76"/>
      <c r="N287" s="42">
        <v>1.3</v>
      </c>
    </row>
    <row r="288" spans="1:14" x14ac:dyDescent="0.2">
      <c r="A288" s="42">
        <v>1413</v>
      </c>
      <c r="B288" s="42">
        <v>10</v>
      </c>
      <c r="C288" s="42" t="s">
        <v>118</v>
      </c>
      <c r="D288" s="42"/>
      <c r="E288" s="42" t="e">
        <f>VLOOKUP(A288,References!$A$1:$E$3413,5,FALSE)</f>
        <v>#N/A</v>
      </c>
      <c r="F288" s="55" t="s">
        <v>45</v>
      </c>
      <c r="G288" s="47" t="s">
        <v>554</v>
      </c>
      <c r="H288" s="42"/>
      <c r="I288" s="43" t="e">
        <f>VLOOKUP(A288,References!A:I,9,FALSE)</f>
        <v>#N/A</v>
      </c>
      <c r="J288" s="48" t="s">
        <v>443</v>
      </c>
      <c r="K288" s="60" t="e">
        <f t="shared" si="9"/>
        <v>#N/A</v>
      </c>
      <c r="L288" s="78">
        <v>4</v>
      </c>
      <c r="M288" s="76"/>
      <c r="N288" s="42">
        <v>1.3</v>
      </c>
    </row>
    <row r="289" spans="1:14" x14ac:dyDescent="0.2">
      <c r="A289" s="42">
        <v>1414</v>
      </c>
      <c r="B289" s="42">
        <v>10</v>
      </c>
      <c r="C289" s="42" t="s">
        <v>127</v>
      </c>
      <c r="D289" s="42"/>
      <c r="E289" s="42" t="e">
        <f>VLOOKUP(A289,References!$A$1:$E$3413,5,FALSE)</f>
        <v>#N/A</v>
      </c>
      <c r="F289" s="57" t="s">
        <v>523</v>
      </c>
      <c r="G289" s="47" t="s">
        <v>554</v>
      </c>
      <c r="H289" s="42"/>
      <c r="I289" s="43" t="e">
        <f>VLOOKUP(A289,References!A:I,9,FALSE)</f>
        <v>#N/A</v>
      </c>
      <c r="J289" s="48" t="s">
        <v>443</v>
      </c>
      <c r="K289" s="60" t="e">
        <f t="shared" si="9"/>
        <v>#N/A</v>
      </c>
      <c r="L289" s="78">
        <v>4</v>
      </c>
      <c r="M289" s="76"/>
      <c r="N289" s="42">
        <v>1.3</v>
      </c>
    </row>
    <row r="290" spans="1:14" x14ac:dyDescent="0.2">
      <c r="A290" s="42">
        <v>1415</v>
      </c>
      <c r="B290" s="42">
        <v>10</v>
      </c>
      <c r="C290" s="42" t="s">
        <v>127</v>
      </c>
      <c r="D290" s="42"/>
      <c r="E290" s="42" t="e">
        <f>VLOOKUP(A290,References!$A$1:$E$3413,5,FALSE)</f>
        <v>#N/A</v>
      </c>
      <c r="F290" s="57" t="s">
        <v>550</v>
      </c>
      <c r="G290" s="47" t="s">
        <v>554</v>
      </c>
      <c r="H290" s="42"/>
      <c r="I290" s="43" t="e">
        <f>VLOOKUP(A290,References!A:I,9,FALSE)</f>
        <v>#N/A</v>
      </c>
      <c r="J290" s="48" t="s">
        <v>443</v>
      </c>
      <c r="K290" s="60" t="e">
        <f t="shared" si="9"/>
        <v>#N/A</v>
      </c>
      <c r="L290" s="78">
        <v>12</v>
      </c>
      <c r="M290" s="76"/>
      <c r="N290" s="42">
        <v>1.3</v>
      </c>
    </row>
    <row r="291" spans="1:14" x14ac:dyDescent="0.2">
      <c r="A291" s="42">
        <v>1416</v>
      </c>
      <c r="B291" s="42">
        <v>10</v>
      </c>
      <c r="C291" s="42" t="s">
        <v>127</v>
      </c>
      <c r="D291" s="42"/>
      <c r="E291" s="42" t="e">
        <f>VLOOKUP(A291,References!$A$1:$E$3413,5,FALSE)</f>
        <v>#N/A</v>
      </c>
      <c r="F291" s="57" t="s">
        <v>376</v>
      </c>
      <c r="G291" s="47" t="s">
        <v>554</v>
      </c>
      <c r="H291" s="42"/>
      <c r="I291" s="43" t="e">
        <f>VLOOKUP(A291,References!A:I,9,FALSE)</f>
        <v>#N/A</v>
      </c>
      <c r="J291" s="48" t="s">
        <v>443</v>
      </c>
      <c r="K291" s="60" t="e">
        <f t="shared" si="9"/>
        <v>#N/A</v>
      </c>
      <c r="L291" s="78">
        <v>4</v>
      </c>
      <c r="M291" s="76"/>
      <c r="N291" s="42">
        <v>1.3</v>
      </c>
    </row>
    <row r="292" spans="1:14" x14ac:dyDescent="0.2">
      <c r="A292" s="42">
        <v>1417</v>
      </c>
      <c r="B292" s="42">
        <v>10</v>
      </c>
      <c r="C292" s="42" t="s">
        <v>127</v>
      </c>
      <c r="D292" s="42"/>
      <c r="E292" s="42" t="e">
        <f>VLOOKUP(A292,References!$A$1:$E$3413,5,FALSE)</f>
        <v>#N/A</v>
      </c>
      <c r="F292" s="57" t="s">
        <v>524</v>
      </c>
      <c r="G292" s="47" t="s">
        <v>554</v>
      </c>
      <c r="H292" s="42"/>
      <c r="I292" s="43" t="e">
        <f>VLOOKUP(A292,References!A:I,9,FALSE)</f>
        <v>#N/A</v>
      </c>
      <c r="J292" s="48" t="s">
        <v>443</v>
      </c>
      <c r="K292" s="60" t="e">
        <f t="shared" si="9"/>
        <v>#N/A</v>
      </c>
      <c r="L292" s="78">
        <v>16</v>
      </c>
      <c r="M292" s="76"/>
      <c r="N292" s="42">
        <v>1.3</v>
      </c>
    </row>
    <row r="293" spans="1:14" x14ac:dyDescent="0.2">
      <c r="A293" s="42">
        <v>1418</v>
      </c>
      <c r="B293" s="42">
        <v>10</v>
      </c>
      <c r="C293" s="42" t="s">
        <v>127</v>
      </c>
      <c r="D293" s="42"/>
      <c r="E293" s="42" t="e">
        <f>VLOOKUP(A293,References!$A$1:$E$3413,5,FALSE)</f>
        <v>#N/A</v>
      </c>
      <c r="F293" s="57" t="s">
        <v>525</v>
      </c>
      <c r="G293" s="47" t="s">
        <v>554</v>
      </c>
      <c r="H293" s="42"/>
      <c r="I293" s="43" t="e">
        <f>VLOOKUP(A293,References!A:I,9,FALSE)</f>
        <v>#N/A</v>
      </c>
      <c r="J293" s="48" t="s">
        <v>443</v>
      </c>
      <c r="K293" s="60" t="e">
        <f t="shared" si="9"/>
        <v>#N/A</v>
      </c>
      <c r="L293" s="78">
        <v>4</v>
      </c>
      <c r="M293" s="76"/>
      <c r="N293" s="42">
        <v>1.3</v>
      </c>
    </row>
    <row r="294" spans="1:14" x14ac:dyDescent="0.2">
      <c r="A294" s="42">
        <v>1419</v>
      </c>
      <c r="B294" s="42">
        <v>10</v>
      </c>
      <c r="C294" s="42" t="s">
        <v>127</v>
      </c>
      <c r="D294" s="42"/>
      <c r="E294" s="42" t="e">
        <f>VLOOKUP(A294,References!$A$1:$E$3413,5,FALSE)</f>
        <v>#N/A</v>
      </c>
      <c r="F294" s="57" t="s">
        <v>526</v>
      </c>
      <c r="G294" s="47" t="s">
        <v>554</v>
      </c>
      <c r="H294" s="42"/>
      <c r="I294" s="43" t="e">
        <f>VLOOKUP(A294,References!A:I,9,FALSE)</f>
        <v>#N/A</v>
      </c>
      <c r="J294" s="48" t="s">
        <v>443</v>
      </c>
      <c r="K294" s="60" t="e">
        <f t="shared" si="9"/>
        <v>#N/A</v>
      </c>
      <c r="L294" s="78">
        <v>4</v>
      </c>
      <c r="M294" s="76"/>
      <c r="N294" s="42">
        <v>1.3</v>
      </c>
    </row>
    <row r="295" spans="1:14" x14ac:dyDescent="0.2">
      <c r="A295" s="42">
        <v>1420</v>
      </c>
      <c r="B295" s="42">
        <v>10</v>
      </c>
      <c r="C295" s="42" t="s">
        <v>127</v>
      </c>
      <c r="D295" s="42"/>
      <c r="E295" s="42" t="e">
        <f>VLOOKUP(A295,References!$A$1:$E$3413,5,FALSE)</f>
        <v>#N/A</v>
      </c>
      <c r="F295" s="57" t="s">
        <v>527</v>
      </c>
      <c r="G295" s="47" t="s">
        <v>554</v>
      </c>
      <c r="H295" s="42"/>
      <c r="I295" s="43" t="e">
        <f>VLOOKUP(A295,References!A:I,9,FALSE)</f>
        <v>#N/A</v>
      </c>
      <c r="J295" s="48" t="s">
        <v>443</v>
      </c>
      <c r="K295" s="60" t="e">
        <f t="shared" si="9"/>
        <v>#N/A</v>
      </c>
      <c r="L295" s="78">
        <v>4</v>
      </c>
      <c r="M295" s="76"/>
      <c r="N295" s="42">
        <v>1.3</v>
      </c>
    </row>
    <row r="296" spans="1:14" x14ac:dyDescent="0.2">
      <c r="A296" s="42">
        <v>1421</v>
      </c>
      <c r="B296" s="42">
        <v>10</v>
      </c>
      <c r="C296" s="42" t="s">
        <v>127</v>
      </c>
      <c r="D296" s="42"/>
      <c r="E296" s="42" t="e">
        <f>VLOOKUP(A296,References!$A$1:$E$3413,5,FALSE)</f>
        <v>#N/A</v>
      </c>
      <c r="F296" s="57" t="s">
        <v>528</v>
      </c>
      <c r="G296" s="47" t="s">
        <v>554</v>
      </c>
      <c r="H296" s="42"/>
      <c r="I296" s="43" t="e">
        <f>VLOOKUP(A296,References!A:I,9,FALSE)</f>
        <v>#N/A</v>
      </c>
      <c r="J296" s="48" t="s">
        <v>443</v>
      </c>
      <c r="K296" s="60" t="e">
        <f t="shared" si="9"/>
        <v>#N/A</v>
      </c>
      <c r="L296" s="78">
        <v>4</v>
      </c>
      <c r="M296" s="76"/>
      <c r="N296" s="42">
        <v>1.3</v>
      </c>
    </row>
    <row r="297" spans="1:14" x14ac:dyDescent="0.2">
      <c r="A297" s="42">
        <v>1422</v>
      </c>
      <c r="B297" s="42">
        <v>10</v>
      </c>
      <c r="C297" s="42" t="s">
        <v>127</v>
      </c>
      <c r="D297" s="42"/>
      <c r="E297" s="42" t="e">
        <f>VLOOKUP(A297,References!$A$1:$E$3413,5,FALSE)</f>
        <v>#N/A</v>
      </c>
      <c r="F297" s="57" t="s">
        <v>529</v>
      </c>
      <c r="G297" s="47" t="s">
        <v>554</v>
      </c>
      <c r="H297" s="42"/>
      <c r="I297" s="43" t="e">
        <f>VLOOKUP(A297,References!A:I,9,FALSE)</f>
        <v>#N/A</v>
      </c>
      <c r="J297" s="48" t="s">
        <v>443</v>
      </c>
      <c r="K297" s="60" t="e">
        <f t="shared" si="9"/>
        <v>#N/A</v>
      </c>
      <c r="L297" s="78">
        <v>4</v>
      </c>
      <c r="M297" s="76"/>
      <c r="N297" s="42">
        <v>1.3</v>
      </c>
    </row>
    <row r="298" spans="1:14" x14ac:dyDescent="0.2">
      <c r="A298" s="42">
        <v>1423</v>
      </c>
      <c r="B298" s="42">
        <v>10</v>
      </c>
      <c r="C298" s="42" t="s">
        <v>127</v>
      </c>
      <c r="D298" s="42"/>
      <c r="E298" s="42" t="e">
        <f>VLOOKUP(A298,References!$A$1:$E$3413,5,FALSE)</f>
        <v>#N/A</v>
      </c>
      <c r="F298" s="57" t="s">
        <v>530</v>
      </c>
      <c r="G298" s="47" t="s">
        <v>554</v>
      </c>
      <c r="H298" s="42"/>
      <c r="I298" s="43" t="e">
        <f>VLOOKUP(A298,References!A:I,9,FALSE)</f>
        <v>#N/A</v>
      </c>
      <c r="J298" s="48" t="s">
        <v>443</v>
      </c>
      <c r="K298" s="60" t="e">
        <f t="shared" si="9"/>
        <v>#N/A</v>
      </c>
      <c r="L298" s="78">
        <v>4</v>
      </c>
      <c r="M298" s="76"/>
      <c r="N298" s="42">
        <v>1.3</v>
      </c>
    </row>
    <row r="299" spans="1:14" x14ac:dyDescent="0.2">
      <c r="A299" s="42">
        <v>1424</v>
      </c>
      <c r="B299" s="42">
        <v>10</v>
      </c>
      <c r="C299" s="42" t="s">
        <v>127</v>
      </c>
      <c r="D299" s="42"/>
      <c r="E299" s="42" t="e">
        <f>VLOOKUP(A299,References!$A$1:$E$3413,5,FALSE)</f>
        <v>#N/A</v>
      </c>
      <c r="F299" s="55" t="s">
        <v>45</v>
      </c>
      <c r="G299" s="47" t="s">
        <v>554</v>
      </c>
      <c r="H299" s="42"/>
      <c r="I299" s="43" t="e">
        <f>VLOOKUP(A299,References!A:I,9,FALSE)</f>
        <v>#N/A</v>
      </c>
      <c r="J299" s="48" t="s">
        <v>443</v>
      </c>
      <c r="K299" s="60" t="e">
        <f t="shared" si="9"/>
        <v>#N/A</v>
      </c>
      <c r="L299" s="78">
        <v>4</v>
      </c>
      <c r="M299" s="76"/>
      <c r="N299" s="42">
        <v>1.3</v>
      </c>
    </row>
    <row r="300" spans="1:14" x14ac:dyDescent="0.2">
      <c r="A300" s="42">
        <v>1425</v>
      </c>
      <c r="B300" s="42">
        <v>10</v>
      </c>
      <c r="C300" s="42" t="s">
        <v>128</v>
      </c>
      <c r="D300" s="42"/>
      <c r="E300" s="42" t="e">
        <f>VLOOKUP(A300,References!$A$1:$E$3413,5,FALSE)</f>
        <v>#N/A</v>
      </c>
      <c r="F300" s="57" t="s">
        <v>531</v>
      </c>
      <c r="G300" s="47" t="s">
        <v>554</v>
      </c>
      <c r="H300" s="42"/>
      <c r="I300" s="43" t="e">
        <f>VLOOKUP(A300,References!A:I,9,FALSE)</f>
        <v>#N/A</v>
      </c>
      <c r="J300" s="48" t="s">
        <v>443</v>
      </c>
      <c r="K300" s="60" t="e">
        <f t="shared" si="9"/>
        <v>#N/A</v>
      </c>
      <c r="L300" s="78">
        <v>4</v>
      </c>
      <c r="M300" s="76"/>
      <c r="N300" s="42">
        <v>1.3</v>
      </c>
    </row>
    <row r="301" spans="1:14" x14ac:dyDescent="0.2">
      <c r="A301" s="42">
        <v>1426</v>
      </c>
      <c r="B301" s="42">
        <v>10</v>
      </c>
      <c r="C301" s="42" t="s">
        <v>128</v>
      </c>
      <c r="D301" s="42"/>
      <c r="E301" s="42" t="e">
        <f>VLOOKUP(A301,References!$A$1:$E$3413,5,FALSE)</f>
        <v>#N/A</v>
      </c>
      <c r="F301" s="57" t="s">
        <v>411</v>
      </c>
      <c r="G301" s="47" t="s">
        <v>554</v>
      </c>
      <c r="H301" s="42"/>
      <c r="I301" s="43" t="e">
        <f>VLOOKUP(A301,References!A:I,9,FALSE)</f>
        <v>#N/A</v>
      </c>
      <c r="J301" s="48" t="s">
        <v>443</v>
      </c>
      <c r="K301" s="60" t="e">
        <f t="shared" si="9"/>
        <v>#N/A</v>
      </c>
      <c r="L301" s="78">
        <v>4</v>
      </c>
      <c r="M301" s="76"/>
      <c r="N301" s="42">
        <v>1.3</v>
      </c>
    </row>
    <row r="302" spans="1:14" x14ac:dyDescent="0.2">
      <c r="A302" s="42">
        <v>1427</v>
      </c>
      <c r="B302" s="42">
        <v>10</v>
      </c>
      <c r="C302" s="42" t="s">
        <v>128</v>
      </c>
      <c r="D302" s="42"/>
      <c r="E302" s="42" t="e">
        <f>VLOOKUP(A302,References!$A$1:$E$3413,5,FALSE)</f>
        <v>#N/A</v>
      </c>
      <c r="F302" s="57" t="s">
        <v>532</v>
      </c>
      <c r="G302" s="47" t="s">
        <v>554</v>
      </c>
      <c r="H302" s="42"/>
      <c r="I302" s="43" t="e">
        <f>VLOOKUP(A302,References!A:I,9,FALSE)</f>
        <v>#N/A</v>
      </c>
      <c r="J302" s="48" t="s">
        <v>443</v>
      </c>
      <c r="K302" s="60" t="e">
        <f t="shared" si="9"/>
        <v>#N/A</v>
      </c>
      <c r="L302" s="78">
        <v>4</v>
      </c>
      <c r="M302" s="76"/>
      <c r="N302" s="42">
        <v>1.3</v>
      </c>
    </row>
    <row r="303" spans="1:14" x14ac:dyDescent="0.2">
      <c r="A303" s="42">
        <v>1428</v>
      </c>
      <c r="B303" s="42">
        <v>10</v>
      </c>
      <c r="C303" s="42" t="s">
        <v>128</v>
      </c>
      <c r="D303" s="42"/>
      <c r="E303" s="42" t="e">
        <f>VLOOKUP(A303,References!$A$1:$E$3413,5,FALSE)</f>
        <v>#N/A</v>
      </c>
      <c r="F303" s="57" t="s">
        <v>533</v>
      </c>
      <c r="G303" s="47" t="s">
        <v>554</v>
      </c>
      <c r="H303" s="42"/>
      <c r="I303" s="43" t="e">
        <f>VLOOKUP(A303,References!A:I,9,FALSE)</f>
        <v>#N/A</v>
      </c>
      <c r="J303" s="48" t="s">
        <v>443</v>
      </c>
      <c r="K303" s="60" t="e">
        <f t="shared" si="9"/>
        <v>#N/A</v>
      </c>
      <c r="L303" s="78">
        <v>4</v>
      </c>
      <c r="M303" s="76"/>
      <c r="N303" s="42">
        <v>1.3</v>
      </c>
    </row>
    <row r="304" spans="1:14" x14ac:dyDescent="0.2">
      <c r="A304" s="42">
        <v>1429</v>
      </c>
      <c r="B304" s="42">
        <v>10</v>
      </c>
      <c r="C304" s="42" t="s">
        <v>128</v>
      </c>
      <c r="D304" s="42"/>
      <c r="E304" s="42" t="e">
        <f>VLOOKUP(A304,References!$A$1:$E$3413,5,FALSE)</f>
        <v>#N/A</v>
      </c>
      <c r="F304" s="55" t="s">
        <v>45</v>
      </c>
      <c r="G304" s="47" t="s">
        <v>554</v>
      </c>
      <c r="H304" s="42"/>
      <c r="I304" s="43" t="e">
        <f>VLOOKUP(A304,References!A:I,9,FALSE)</f>
        <v>#N/A</v>
      </c>
      <c r="J304" s="48" t="s">
        <v>443</v>
      </c>
      <c r="K304" s="60" t="e">
        <f t="shared" si="9"/>
        <v>#N/A</v>
      </c>
      <c r="L304" s="78">
        <v>4</v>
      </c>
      <c r="M304" s="76"/>
      <c r="N304" s="42">
        <v>1.3</v>
      </c>
    </row>
    <row r="305" spans="1:14" x14ac:dyDescent="0.2">
      <c r="A305" s="42">
        <v>1430</v>
      </c>
      <c r="B305" s="42">
        <v>10</v>
      </c>
      <c r="C305" s="42" t="s">
        <v>536</v>
      </c>
      <c r="D305" s="42"/>
      <c r="E305" s="42" t="e">
        <f>VLOOKUP(A305,References!$A$1:$E$3413,5,FALSE)</f>
        <v>#N/A</v>
      </c>
      <c r="F305" s="58" t="s">
        <v>534</v>
      </c>
      <c r="G305" s="47" t="s">
        <v>554</v>
      </c>
      <c r="H305" s="42"/>
      <c r="I305" s="43" t="e">
        <f>VLOOKUP(A305,References!A:I,9,FALSE)</f>
        <v>#N/A</v>
      </c>
      <c r="J305" s="48" t="s">
        <v>443</v>
      </c>
      <c r="K305" s="60" t="e">
        <f t="shared" si="9"/>
        <v>#N/A</v>
      </c>
      <c r="L305" s="78">
        <v>4</v>
      </c>
      <c r="M305" s="76"/>
      <c r="N305" s="42">
        <v>1.3</v>
      </c>
    </row>
    <row r="306" spans="1:14" x14ac:dyDescent="0.2">
      <c r="A306" s="42">
        <v>1431</v>
      </c>
      <c r="B306" s="42">
        <v>10</v>
      </c>
      <c r="C306" s="42" t="s">
        <v>536</v>
      </c>
      <c r="D306" s="42"/>
      <c r="E306" s="42" t="e">
        <f>VLOOKUP(A306,References!$A$1:$E$3413,5,FALSE)</f>
        <v>#N/A</v>
      </c>
      <c r="F306" s="56" t="s">
        <v>412</v>
      </c>
      <c r="G306" s="47" t="s">
        <v>554</v>
      </c>
      <c r="H306" s="42"/>
      <c r="I306" s="43" t="e">
        <f>VLOOKUP(A306,References!A:I,9,FALSE)</f>
        <v>#N/A</v>
      </c>
      <c r="J306" s="48" t="s">
        <v>443</v>
      </c>
      <c r="K306" s="60" t="e">
        <f t="shared" si="9"/>
        <v>#N/A</v>
      </c>
      <c r="L306" s="78">
        <v>4</v>
      </c>
      <c r="M306" s="76"/>
      <c r="N306" s="42">
        <v>1.3</v>
      </c>
    </row>
    <row r="307" spans="1:14" x14ac:dyDescent="0.2">
      <c r="A307" s="42">
        <v>1432</v>
      </c>
      <c r="B307" s="42">
        <v>10</v>
      </c>
      <c r="C307" s="42" t="s">
        <v>536</v>
      </c>
      <c r="D307" s="42"/>
      <c r="E307" s="42" t="e">
        <f>VLOOKUP(A307,References!$A$1:$E$3413,5,FALSE)</f>
        <v>#N/A</v>
      </c>
      <c r="F307" s="57" t="s">
        <v>535</v>
      </c>
      <c r="G307" s="47" t="s">
        <v>554</v>
      </c>
      <c r="H307" s="42"/>
      <c r="I307" s="43" t="e">
        <f>VLOOKUP(A307,References!A:I,9,FALSE)</f>
        <v>#N/A</v>
      </c>
      <c r="J307" s="48" t="s">
        <v>443</v>
      </c>
      <c r="K307" s="60" t="e">
        <f t="shared" si="9"/>
        <v>#N/A</v>
      </c>
      <c r="L307" s="78">
        <v>4</v>
      </c>
      <c r="M307" s="76"/>
      <c r="N307" s="42">
        <v>1.3</v>
      </c>
    </row>
    <row r="308" spans="1:14" x14ac:dyDescent="0.2">
      <c r="A308" s="42">
        <v>1433</v>
      </c>
      <c r="B308" s="42">
        <v>10</v>
      </c>
      <c r="C308" s="42" t="s">
        <v>536</v>
      </c>
      <c r="D308" s="42"/>
      <c r="E308" s="42" t="e">
        <f>VLOOKUP(A308,References!$A$1:$E$3413,5,FALSE)</f>
        <v>#N/A</v>
      </c>
      <c r="F308" s="55" t="s">
        <v>45</v>
      </c>
      <c r="G308" s="47" t="s">
        <v>554</v>
      </c>
      <c r="H308" s="42"/>
      <c r="I308" s="43" t="e">
        <f>VLOOKUP(A308,References!A:I,9,FALSE)</f>
        <v>#N/A</v>
      </c>
      <c r="J308" s="48" t="s">
        <v>443</v>
      </c>
      <c r="K308" s="60" t="e">
        <f t="shared" si="9"/>
        <v>#N/A</v>
      </c>
      <c r="L308" s="78">
        <v>4</v>
      </c>
      <c r="M308" s="76"/>
      <c r="N308" s="42">
        <v>1.3</v>
      </c>
    </row>
    <row r="309" spans="1:14" x14ac:dyDescent="0.2">
      <c r="A309" s="42">
        <v>1435</v>
      </c>
      <c r="B309" s="42">
        <v>10</v>
      </c>
      <c r="C309" s="42" t="s">
        <v>537</v>
      </c>
      <c r="D309" s="42"/>
      <c r="E309" s="42" t="e">
        <f>VLOOKUP(A309,References!$A$1:$E$3413,5,FALSE)</f>
        <v>#N/A</v>
      </c>
      <c r="F309" s="56" t="s">
        <v>413</v>
      </c>
      <c r="G309" s="47" t="s">
        <v>554</v>
      </c>
      <c r="H309" s="42"/>
      <c r="I309" s="43" t="e">
        <f>VLOOKUP(A309,References!A:I,9,FALSE)</f>
        <v>#N/A</v>
      </c>
      <c r="J309" s="48" t="s">
        <v>443</v>
      </c>
      <c r="K309" s="60" t="e">
        <f t="shared" si="9"/>
        <v>#N/A</v>
      </c>
      <c r="L309" s="78">
        <v>4</v>
      </c>
      <c r="M309" s="76"/>
      <c r="N309" s="42">
        <v>1.3</v>
      </c>
    </row>
    <row r="310" spans="1:14" x14ac:dyDescent="0.2">
      <c r="A310" s="42">
        <v>1437</v>
      </c>
      <c r="B310" s="42">
        <v>10</v>
      </c>
      <c r="C310" s="42" t="s">
        <v>537</v>
      </c>
      <c r="D310" s="42"/>
      <c r="E310" s="42" t="e">
        <f>VLOOKUP(A310,References!$A$1:$E$3413,5,FALSE)</f>
        <v>#N/A</v>
      </c>
      <c r="F310" s="55" t="s">
        <v>45</v>
      </c>
      <c r="G310" s="47" t="s">
        <v>554</v>
      </c>
      <c r="H310" s="42"/>
      <c r="I310" s="43" t="e">
        <f>VLOOKUP(A310,References!A:I,9,FALSE)</f>
        <v>#N/A</v>
      </c>
      <c r="J310" s="48" t="s">
        <v>443</v>
      </c>
      <c r="K310" s="60" t="e">
        <f t="shared" si="9"/>
        <v>#N/A</v>
      </c>
      <c r="L310" s="78">
        <v>4</v>
      </c>
      <c r="M310" s="76"/>
      <c r="N310" s="42">
        <v>1.3</v>
      </c>
    </row>
  </sheetData>
  <sortState ref="A322:T378">
    <sortCondition ref="I322:I378"/>
    <sortCondition ref="A322:A378"/>
  </sortState>
  <conditionalFormatting sqref="G1:G2 G1243:G1048576 G255:G310 G4:G57 G119:G122 G204:G238 G137:G151">
    <cfRule type="cellIs" dxfId="29" priority="204" operator="equal">
      <formula>"Decimal"</formula>
    </cfRule>
    <cfRule type="cellIs" dxfId="28" priority="205" operator="equal">
      <formula>"Date"</formula>
    </cfRule>
  </conditionalFormatting>
  <conditionalFormatting sqref="G1:G2 G1243:G1048576 G255:G310 G4:G57 G119:G122 G204:G238 G137:G151">
    <cfRule type="cellIs" dxfId="27" priority="201" operator="equal">
      <formula>"Code"</formula>
    </cfRule>
    <cfRule type="cellIs" dxfId="26" priority="202" operator="equal">
      <formula>"Number"</formula>
    </cfRule>
    <cfRule type="cellIs" dxfId="25" priority="203" operator="equal">
      <formula>"Boolean"</formula>
    </cfRule>
  </conditionalFormatting>
  <conditionalFormatting sqref="G3">
    <cfRule type="cellIs" dxfId="24" priority="99" operator="equal">
      <formula>"Decimal"</formula>
    </cfRule>
    <cfRule type="cellIs" dxfId="23" priority="100" operator="equal">
      <formula>"Date"</formula>
    </cfRule>
  </conditionalFormatting>
  <conditionalFormatting sqref="G3">
    <cfRule type="cellIs" dxfId="22" priority="96" operator="equal">
      <formula>"Code"</formula>
    </cfRule>
    <cfRule type="cellIs" dxfId="21" priority="97" operator="equal">
      <formula>"Number"</formula>
    </cfRule>
    <cfRule type="cellIs" dxfId="20" priority="98" operator="equal">
      <formula>"Boolean"</formula>
    </cfRule>
  </conditionalFormatting>
  <conditionalFormatting sqref="G172:G203">
    <cfRule type="cellIs" dxfId="19" priority="39" operator="equal">
      <formula>"Decimal"</formula>
    </cfRule>
    <cfRule type="cellIs" dxfId="18" priority="40" operator="equal">
      <formula>"Date"</formula>
    </cfRule>
  </conditionalFormatting>
  <conditionalFormatting sqref="G172:G203">
    <cfRule type="cellIs" dxfId="17" priority="36" operator="equal">
      <formula>"Code"</formula>
    </cfRule>
    <cfRule type="cellIs" dxfId="16" priority="37" operator="equal">
      <formula>"Number"</formula>
    </cfRule>
    <cfRule type="cellIs" dxfId="15" priority="38" operator="equal">
      <formula>"Boolean"</formula>
    </cfRule>
  </conditionalFormatting>
  <conditionalFormatting sqref="G123:G136 G152:G171">
    <cfRule type="cellIs" dxfId="14" priority="9" operator="equal">
      <formula>"Decimal"</formula>
    </cfRule>
    <cfRule type="cellIs" dxfId="13" priority="10" operator="equal">
      <formula>"Date"</formula>
    </cfRule>
  </conditionalFormatting>
  <conditionalFormatting sqref="G123:G136 G152:G171">
    <cfRule type="cellIs" dxfId="12" priority="6" operator="equal">
      <formula>"Code"</formula>
    </cfRule>
    <cfRule type="cellIs" dxfId="11" priority="7" operator="equal">
      <formula>"Number"</formula>
    </cfRule>
    <cfRule type="cellIs" dxfId="10" priority="8" operator="equal">
      <formula>"Boolean"</formula>
    </cfRule>
  </conditionalFormatting>
  <conditionalFormatting sqref="G58:G118">
    <cfRule type="cellIs" dxfId="9" priority="4" operator="equal">
      <formula>"Decimal"</formula>
    </cfRule>
    <cfRule type="cellIs" dxfId="8" priority="5" operator="equal">
      <formula>"Date"</formula>
    </cfRule>
  </conditionalFormatting>
  <conditionalFormatting sqref="G58:G118">
    <cfRule type="cellIs" dxfId="7" priority="1" operator="equal">
      <formula>"Code"</formula>
    </cfRule>
    <cfRule type="cellIs" dxfId="6" priority="2" operator="equal">
      <formula>"Number"</formula>
    </cfRule>
    <cfRule type="cellIs" dxfId="5" priority="3" operator="equal">
      <formula>"Boolean"</formula>
    </cfRule>
  </conditionalFormatting>
  <conditionalFormatting sqref="G239:G254">
    <cfRule type="cellIs" dxfId="4" priority="49" operator="equal">
      <formula>"Decimal"</formula>
    </cfRule>
    <cfRule type="cellIs" dxfId="3" priority="50" operator="equal">
      <formula>"Date"</formula>
    </cfRule>
  </conditionalFormatting>
  <conditionalFormatting sqref="G239:G254">
    <cfRule type="cellIs" dxfId="2" priority="46" operator="equal">
      <formula>"Code"</formula>
    </cfRule>
    <cfRule type="cellIs" dxfId="1" priority="47" operator="equal">
      <formula>"Number"</formula>
    </cfRule>
    <cfRule type="cellIs" dxfId="0" priority="48" operator="equal">
      <formula>"Boolean"</formula>
    </cfRule>
  </conditionalFormatting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7</vt:i4>
      </vt:variant>
    </vt:vector>
  </HeadingPairs>
  <TitlesOfParts>
    <vt:vector size="18" baseType="lpstr">
      <vt:lpstr>1</vt:lpstr>
      <vt:lpstr>2</vt:lpstr>
      <vt:lpstr>3</vt:lpstr>
      <vt:lpstr>4</vt:lpstr>
      <vt:lpstr>5</vt:lpstr>
      <vt:lpstr>6</vt:lpstr>
      <vt:lpstr>Const Cost Addm</vt:lpstr>
      <vt:lpstr>Tables</vt:lpstr>
      <vt:lpstr>References</vt:lpstr>
      <vt:lpstr>DataPointSummary</vt:lpstr>
      <vt:lpstr>EmphasysOnly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'Const Cost Addm'!Print_Area</vt:lpstr>
    </vt:vector>
  </TitlesOfParts>
  <Company>SC State Housing Authority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moorh</dc:creator>
  <cp:lastModifiedBy>Tronco, Zachary 4144</cp:lastModifiedBy>
  <cp:lastPrinted>2025-03-07T21:11:07Z</cp:lastPrinted>
  <dcterms:created xsi:type="dcterms:W3CDTF">2008-12-19T16:57:03Z</dcterms:created>
  <dcterms:modified xsi:type="dcterms:W3CDTF">2026-02-06T15:54:11Z</dcterms:modified>
</cp:coreProperties>
</file>