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U:\Desktop\UW Workbook Changes\2020\"/>
    </mc:Choice>
  </mc:AlternateContent>
  <xr:revisionPtr revIDLastSave="0" documentId="13_ncr:1_{18217E9D-52A9-481D-BE56-BECFFE0DDE97}" xr6:coauthVersionLast="36" xr6:coauthVersionMax="47" xr10:uidLastSave="{00000000-0000-0000-0000-000000000000}"/>
  <bookViews>
    <workbookView xWindow="17955" yWindow="615" windowWidth="21600" windowHeight="11385" tabRatio="817" xr2:uid="{00000000-000D-0000-FFFF-FFFF00000000}"/>
  </bookViews>
  <sheets>
    <sheet name="Guide" sheetId="22" r:id="rId1"/>
    <sheet name="1" sheetId="1" r:id="rId2"/>
    <sheet name="2" sheetId="2" r:id="rId3"/>
    <sheet name="3" sheetId="3" r:id="rId4"/>
    <sheet name="4" sheetId="4" r:id="rId5"/>
    <sheet name="5" sheetId="5" r:id="rId6"/>
    <sheet name="6" sheetId="6" r:id="rId7"/>
    <sheet name="7" sheetId="7" r:id="rId8"/>
    <sheet name="8" sheetId="15" r:id="rId9"/>
    <sheet name="9" sheetId="14" r:id="rId10"/>
    <sheet name="10" sheetId="13" r:id="rId11"/>
    <sheet name="10-A" sheetId="24" r:id="rId12"/>
    <sheet name="10-G" sheetId="25" r:id="rId13"/>
    <sheet name="11" sheetId="12" r:id="rId14"/>
    <sheet name="12" sheetId="10" r:id="rId15"/>
    <sheet name="12-A" sheetId="31" r:id="rId16"/>
    <sheet name="13" sheetId="9" r:id="rId17"/>
    <sheet name="14" sheetId="19" r:id="rId18"/>
    <sheet name="15" sheetId="18" r:id="rId19"/>
    <sheet name="16" sheetId="17" r:id="rId20"/>
    <sheet name="17" sheetId="16" r:id="rId21"/>
    <sheet name="18" sheetId="20" r:id="rId22"/>
    <sheet name="19" sheetId="26" r:id="rId23"/>
    <sheet name="Const Cost Addm" sheetId="23" r:id="rId24"/>
    <sheet name="Rent Limit Addendum" sheetId="8" r:id="rId25"/>
  </sheets>
  <externalReferences>
    <externalReference r:id="rId26"/>
  </externalReferences>
  <definedNames>
    <definedName name="_xlnm.Print_Area" localSheetId="1">'1'!$A$1:$Q$78</definedName>
    <definedName name="_xlnm.Print_Area" localSheetId="10">'10'!$A$1:$J$82</definedName>
    <definedName name="_xlnm.Print_Area" localSheetId="11">'10-A'!$A$1:$G$45</definedName>
    <definedName name="_xlnm.Print_Area" localSheetId="12">'10-G'!$A$1:$G$56</definedName>
    <definedName name="_xlnm.Print_Area" localSheetId="13">'11'!$A$1:$O$45</definedName>
    <definedName name="_xlnm.Print_Area" localSheetId="14">'12'!$A$1:$M$75</definedName>
    <definedName name="_xlnm.Print_Area" localSheetId="16">'13'!$A$1:$H$67</definedName>
    <definedName name="_xlnm.Print_Area" localSheetId="17">'14'!$A$1:$O$60</definedName>
    <definedName name="_xlnm.Print_Area" localSheetId="18">'15'!$A$1:$L$61</definedName>
    <definedName name="_xlnm.Print_Area" localSheetId="19">'16'!$A$1:$J$46</definedName>
    <definedName name="_xlnm.Print_Area" localSheetId="20">'17'!$A$1:$I$47</definedName>
    <definedName name="_xlnm.Print_Area" localSheetId="2">'2'!$A$1:$P$76</definedName>
    <definedName name="_xlnm.Print_Area" localSheetId="3">'3'!$A$1:$R$86</definedName>
    <definedName name="_xlnm.Print_Area" localSheetId="4">'4'!$A$1:$Q$91</definedName>
    <definedName name="_xlnm.Print_Area" localSheetId="5">'5'!$A$1:$Q$92</definedName>
    <definedName name="_xlnm.Print_Area" localSheetId="6">'6'!$A$1:$P$80</definedName>
    <definedName name="_xlnm.Print_Area" localSheetId="7">'7'!$A$1:$K$54</definedName>
    <definedName name="_xlnm.Print_Area" localSheetId="8">'8'!$A$1:$H$56</definedName>
    <definedName name="_xlnm.Print_Area" localSheetId="9">'9'!$A$1:$L$77</definedName>
    <definedName name="_xlnm.Print_Area" localSheetId="23">'Const Cost Addm'!$B$1:$H$316</definedName>
    <definedName name="_xlnm.Print_Area" localSheetId="24">'Rent Limit Addendum'!$A$1:$O$76</definedName>
  </definedNames>
  <calcPr calcId="191029"/>
</workbook>
</file>

<file path=xl/calcChain.xml><?xml version="1.0" encoding="utf-8"?>
<calcChain xmlns="http://schemas.openxmlformats.org/spreadsheetml/2006/main">
  <c r="K9" i="31" l="1"/>
  <c r="H44" i="4" l="1"/>
  <c r="G16" i="23" l="1"/>
  <c r="L4" i="8"/>
  <c r="B1" i="8"/>
  <c r="M1" i="8"/>
  <c r="J60" i="8"/>
  <c r="G61" i="8" s="1"/>
  <c r="G63" i="8" s="1"/>
  <c r="J64" i="8"/>
  <c r="D1" i="23"/>
  <c r="H1" i="23"/>
  <c r="G5" i="23"/>
  <c r="G6" i="23"/>
  <c r="G7" i="23"/>
  <c r="G8" i="23"/>
  <c r="G9" i="23"/>
  <c r="G10" i="23"/>
  <c r="G11" i="23"/>
  <c r="G12" i="23"/>
  <c r="G13" i="23"/>
  <c r="G14" i="23"/>
  <c r="G15" i="23"/>
  <c r="G17" i="23"/>
  <c r="G18" i="23"/>
  <c r="G19" i="23"/>
  <c r="G22" i="23"/>
  <c r="G23" i="23"/>
  <c r="G24" i="23"/>
  <c r="G25" i="23"/>
  <c r="G26" i="23"/>
  <c r="G27" i="23"/>
  <c r="G28" i="23"/>
  <c r="G29" i="23"/>
  <c r="G30" i="23"/>
  <c r="G31" i="23"/>
  <c r="G32" i="23"/>
  <c r="G33" i="23"/>
  <c r="G34" i="23"/>
  <c r="G37" i="23"/>
  <c r="G38" i="23"/>
  <c r="G39" i="23"/>
  <c r="G40" i="23"/>
  <c r="G41" i="23"/>
  <c r="G42" i="23"/>
  <c r="G45" i="23"/>
  <c r="G46" i="23"/>
  <c r="G47" i="23"/>
  <c r="G48" i="23"/>
  <c r="G49" i="23"/>
  <c r="G50" i="23"/>
  <c r="G51" i="23"/>
  <c r="G52" i="23"/>
  <c r="G53" i="23"/>
  <c r="G56" i="23"/>
  <c r="G57" i="23"/>
  <c r="G58" i="23"/>
  <c r="G59" i="23"/>
  <c r="G60" i="23"/>
  <c r="G61" i="23"/>
  <c r="G62" i="23"/>
  <c r="G63" i="23"/>
  <c r="G64" i="23"/>
  <c r="G65" i="23"/>
  <c r="G66" i="23"/>
  <c r="G67" i="23"/>
  <c r="G68" i="23"/>
  <c r="G69" i="23"/>
  <c r="G72" i="23"/>
  <c r="G73" i="23"/>
  <c r="G74" i="23"/>
  <c r="G75" i="23"/>
  <c r="G76" i="23"/>
  <c r="G77" i="23"/>
  <c r="G78" i="23"/>
  <c r="G79" i="23"/>
  <c r="G80" i="23"/>
  <c r="G81" i="23"/>
  <c r="G82" i="23"/>
  <c r="G83" i="23"/>
  <c r="G84" i="23"/>
  <c r="G85" i="23"/>
  <c r="G86" i="23"/>
  <c r="G87" i="23"/>
  <c r="G88" i="23"/>
  <c r="G91" i="23"/>
  <c r="G92" i="23"/>
  <c r="G93" i="23"/>
  <c r="G94" i="23"/>
  <c r="G95" i="23"/>
  <c r="G96" i="23"/>
  <c r="G97" i="23"/>
  <c r="G98" i="23"/>
  <c r="G101" i="23"/>
  <c r="G102" i="23"/>
  <c r="G103" i="23"/>
  <c r="G104" i="23"/>
  <c r="G105" i="23"/>
  <c r="G106" i="23"/>
  <c r="G107" i="23"/>
  <c r="G110" i="23"/>
  <c r="G111" i="23"/>
  <c r="G112" i="23"/>
  <c r="G113" i="23"/>
  <c r="G114" i="23"/>
  <c r="G117" i="23"/>
  <c r="G118" i="23"/>
  <c r="G119" i="23"/>
  <c r="G120" i="23"/>
  <c r="G121" i="23"/>
  <c r="G122" i="23"/>
  <c r="G123" i="23"/>
  <c r="G126" i="23"/>
  <c r="G127" i="23"/>
  <c r="G128" i="23"/>
  <c r="G129" i="23"/>
  <c r="G130" i="23"/>
  <c r="G131" i="23"/>
  <c r="G134" i="23"/>
  <c r="G135" i="23"/>
  <c r="G136" i="23"/>
  <c r="G137" i="23"/>
  <c r="G138" i="23"/>
  <c r="G139" i="23"/>
  <c r="G140" i="23"/>
  <c r="G141" i="23"/>
  <c r="G142" i="23"/>
  <c r="G143" i="23"/>
  <c r="G144" i="23"/>
  <c r="G145" i="23"/>
  <c r="G146" i="23"/>
  <c r="G147" i="23"/>
  <c r="G150" i="23"/>
  <c r="G151" i="23"/>
  <c r="G152" i="23"/>
  <c r="G153" i="23"/>
  <c r="G156" i="23"/>
  <c r="G157" i="23"/>
  <c r="G158" i="23"/>
  <c r="G159" i="23"/>
  <c r="G160" i="23"/>
  <c r="G161" i="23"/>
  <c r="G162" i="23"/>
  <c r="G163" i="23"/>
  <c r="G166" i="23"/>
  <c r="G167" i="23"/>
  <c r="G168" i="23"/>
  <c r="G169" i="23"/>
  <c r="G170" i="23"/>
  <c r="G171" i="23"/>
  <c r="G174" i="23"/>
  <c r="G175" i="23"/>
  <c r="G176" i="23"/>
  <c r="G177" i="23"/>
  <c r="G178" i="23"/>
  <c r="G179" i="23"/>
  <c r="G180" i="23"/>
  <c r="G183" i="23"/>
  <c r="G184" i="23"/>
  <c r="G185" i="23"/>
  <c r="G186" i="23"/>
  <c r="G187" i="23"/>
  <c r="G188" i="23"/>
  <c r="G189" i="23"/>
  <c r="G190" i="23"/>
  <c r="G191" i="23"/>
  <c r="G192" i="23"/>
  <c r="G195" i="23"/>
  <c r="G196" i="23"/>
  <c r="G197" i="23"/>
  <c r="G198" i="23"/>
  <c r="G199" i="23"/>
  <c r="G200" i="23"/>
  <c r="G201" i="23"/>
  <c r="G202" i="23"/>
  <c r="G203" i="23"/>
  <c r="G204" i="23"/>
  <c r="G205" i="23"/>
  <c r="G206" i="23"/>
  <c r="G207" i="23"/>
  <c r="G208" i="23"/>
  <c r="G209" i="23"/>
  <c r="G210" i="23"/>
  <c r="G213" i="23"/>
  <c r="G214" i="23"/>
  <c r="G215" i="23"/>
  <c r="G216" i="23"/>
  <c r="G217" i="23"/>
  <c r="G218" i="23"/>
  <c r="G219" i="23"/>
  <c r="G220" i="23"/>
  <c r="G221" i="23"/>
  <c r="G222" i="23"/>
  <c r="G223" i="23"/>
  <c r="G224" i="23"/>
  <c r="G225" i="23"/>
  <c r="G228" i="23"/>
  <c r="G229" i="23"/>
  <c r="G230" i="23"/>
  <c r="G231" i="23"/>
  <c r="G232" i="23"/>
  <c r="G233" i="23"/>
  <c r="G234" i="23"/>
  <c r="G237" i="23"/>
  <c r="G238" i="23"/>
  <c r="G239" i="23"/>
  <c r="G240" i="23"/>
  <c r="G241" i="23"/>
  <c r="G242" i="23"/>
  <c r="G243" i="23"/>
  <c r="G246" i="23"/>
  <c r="G247" i="23"/>
  <c r="G248" i="23"/>
  <c r="G249" i="23"/>
  <c r="G250" i="23"/>
  <c r="G251" i="23"/>
  <c r="G252" i="23"/>
  <c r="G253" i="23"/>
  <c r="B1" i="18"/>
  <c r="J1"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G53" i="18"/>
  <c r="H53" i="18"/>
  <c r="I53" i="18"/>
  <c r="J53" i="18"/>
  <c r="K53" i="18"/>
  <c r="B1" i="19"/>
  <c r="N1" i="19"/>
  <c r="B1" i="9"/>
  <c r="G1" i="9"/>
  <c r="C13" i="9"/>
  <c r="E13" i="9"/>
  <c r="G13" i="9" s="1"/>
  <c r="C16" i="9"/>
  <c r="D16" i="9"/>
  <c r="F16" i="9"/>
  <c r="C18" i="9"/>
  <c r="D18" i="9"/>
  <c r="F18" i="9"/>
  <c r="G18" i="9" s="1"/>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E59" i="9"/>
  <c r="J62" i="10" s="1"/>
  <c r="B1" i="10"/>
  <c r="A1" i="31" s="1"/>
  <c r="L1" i="10"/>
  <c r="L9" i="10"/>
  <c r="H59" i="10"/>
  <c r="I59" i="10"/>
  <c r="J59" i="10"/>
  <c r="K59" i="10"/>
  <c r="L60" i="10"/>
  <c r="L63" i="10"/>
  <c r="L64" i="10"/>
  <c r="L65" i="10"/>
  <c r="B1" i="12"/>
  <c r="N1" i="12"/>
  <c r="B1" i="25"/>
  <c r="G1"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C49" i="25"/>
  <c r="D49" i="25"/>
  <c r="F23" i="13" s="1"/>
  <c r="F32" i="13" s="1"/>
  <c r="E49" i="25"/>
  <c r="F49" i="25"/>
  <c r="H23" i="13" s="1"/>
  <c r="H32" i="13" s="1"/>
  <c r="B1" i="24"/>
  <c r="G1" i="24"/>
  <c r="G13" i="24"/>
  <c r="G14" i="24"/>
  <c r="G16" i="24"/>
  <c r="G17" i="24"/>
  <c r="G19" i="24"/>
  <c r="G20" i="24"/>
  <c r="G21" i="24"/>
  <c r="G22" i="24"/>
  <c r="G23" i="24"/>
  <c r="G25" i="24"/>
  <c r="G26" i="24"/>
  <c r="G27" i="24"/>
  <c r="G29" i="24"/>
  <c r="G30" i="24"/>
  <c r="G31" i="24"/>
  <c r="G33" i="24"/>
  <c r="G34" i="24"/>
  <c r="G35" i="24"/>
  <c r="G36" i="24"/>
  <c r="G37" i="24"/>
  <c r="D38" i="24"/>
  <c r="E38" i="24"/>
  <c r="F38" i="24"/>
  <c r="C1" i="13"/>
  <c r="I1" i="13"/>
  <c r="I9" i="13"/>
  <c r="I10" i="13"/>
  <c r="I11" i="13"/>
  <c r="I12" i="13"/>
  <c r="E13" i="13"/>
  <c r="F13" i="13"/>
  <c r="G13" i="13"/>
  <c r="H13" i="13"/>
  <c r="E16" i="13"/>
  <c r="E18" i="13" s="1"/>
  <c r="F16" i="13"/>
  <c r="G16" i="13"/>
  <c r="G18" i="13" s="1"/>
  <c r="H16" i="13"/>
  <c r="I17" i="13"/>
  <c r="I20" i="13"/>
  <c r="I21" i="13"/>
  <c r="I22" i="13"/>
  <c r="G23" i="13"/>
  <c r="G32" i="13" s="1"/>
  <c r="I24" i="13"/>
  <c r="I25" i="13"/>
  <c r="I26" i="13"/>
  <c r="I27" i="13"/>
  <c r="I28" i="13"/>
  <c r="I29" i="13"/>
  <c r="I30" i="13"/>
  <c r="I31" i="13"/>
  <c r="E34" i="13"/>
  <c r="F34" i="13"/>
  <c r="G34" i="13"/>
  <c r="H34" i="13"/>
  <c r="E35" i="13"/>
  <c r="E39" i="13" s="1"/>
  <c r="F35" i="13"/>
  <c r="G35" i="13"/>
  <c r="H35" i="13"/>
  <c r="I36" i="13"/>
  <c r="I37" i="13"/>
  <c r="I38" i="13"/>
  <c r="I41" i="13"/>
  <c r="I42" i="13"/>
  <c r="I43" i="13"/>
  <c r="I44" i="13"/>
  <c r="I45" i="13"/>
  <c r="E46" i="13"/>
  <c r="F46" i="13"/>
  <c r="G46" i="13"/>
  <c r="H46" i="13"/>
  <c r="I48" i="13"/>
  <c r="I49" i="13"/>
  <c r="E50" i="13"/>
  <c r="F50" i="13"/>
  <c r="F54" i="13" s="1"/>
  <c r="G50" i="13"/>
  <c r="G54" i="13" s="1"/>
  <c r="H50" i="13"/>
  <c r="H54" i="13" s="1"/>
  <c r="I51" i="13"/>
  <c r="I52" i="13"/>
  <c r="I53" i="13"/>
  <c r="I56" i="13"/>
  <c r="E57" i="13"/>
  <c r="F57" i="13"/>
  <c r="G57" i="13"/>
  <c r="H57" i="13"/>
  <c r="I58" i="13"/>
  <c r="I59" i="13"/>
  <c r="I60" i="13"/>
  <c r="E61" i="13"/>
  <c r="F61" i="13"/>
  <c r="F64" i="13" s="1"/>
  <c r="G61" i="13"/>
  <c r="G64" i="13" s="1"/>
  <c r="H61" i="13"/>
  <c r="I62" i="13"/>
  <c r="I63" i="13"/>
  <c r="I66" i="13"/>
  <c r="I67" i="13"/>
  <c r="I68" i="13"/>
  <c r="E69" i="13"/>
  <c r="C17" i="9" s="1"/>
  <c r="F69" i="13"/>
  <c r="D17" i="9" s="1"/>
  <c r="G69" i="13"/>
  <c r="H69" i="13"/>
  <c r="F17" i="9" s="1"/>
  <c r="I71" i="13"/>
  <c r="I72" i="13"/>
  <c r="E73" i="13"/>
  <c r="F73" i="13"/>
  <c r="G73" i="13"/>
  <c r="H73" i="13"/>
  <c r="I75" i="13"/>
  <c r="I76" i="13"/>
  <c r="E77" i="13"/>
  <c r="C15" i="9" s="1"/>
  <c r="F77" i="13"/>
  <c r="D15" i="9" s="1"/>
  <c r="G77" i="13"/>
  <c r="H77" i="13"/>
  <c r="F15" i="9" s="1"/>
  <c r="B1" i="14"/>
  <c r="K1" i="14"/>
  <c r="G25" i="14"/>
  <c r="G26" i="14"/>
  <c r="G27" i="14"/>
  <c r="G28" i="14"/>
  <c r="G29" i="14"/>
  <c r="G30" i="14"/>
  <c r="G31" i="14"/>
  <c r="G32" i="14"/>
  <c r="G33" i="14"/>
  <c r="F35" i="14"/>
  <c r="B39" i="14"/>
  <c r="E39" i="14"/>
  <c r="B42" i="14"/>
  <c r="E42" i="14"/>
  <c r="B45" i="14"/>
  <c r="E45" i="14"/>
  <c r="B48" i="14"/>
  <c r="E48" i="14"/>
  <c r="B51" i="14"/>
  <c r="E51" i="14"/>
  <c r="B54" i="14"/>
  <c r="E54" i="14"/>
  <c r="B57" i="14"/>
  <c r="E57" i="14"/>
  <c r="B60" i="14"/>
  <c r="E60" i="14"/>
  <c r="B63" i="14"/>
  <c r="E63" i="14"/>
  <c r="B66" i="14"/>
  <c r="E66" i="14"/>
  <c r="B1" i="15"/>
  <c r="G1" i="15"/>
  <c r="C21" i="15"/>
  <c r="C23" i="15" s="1"/>
  <c r="G25" i="15"/>
  <c r="G32" i="15"/>
  <c r="C39" i="15"/>
  <c r="B1" i="7"/>
  <c r="K1" i="7"/>
  <c r="H7" i="7"/>
  <c r="K7" i="7"/>
  <c r="H8" i="7"/>
  <c r="K8" i="7"/>
  <c r="H9" i="7"/>
  <c r="K9" i="7"/>
  <c r="H10" i="7"/>
  <c r="K10" i="7"/>
  <c r="H11" i="7"/>
  <c r="K11" i="7"/>
  <c r="H12" i="7"/>
  <c r="K12" i="7"/>
  <c r="H13" i="7"/>
  <c r="K13" i="7"/>
  <c r="H14" i="7"/>
  <c r="K14" i="7"/>
  <c r="H15" i="7"/>
  <c r="K15" i="7"/>
  <c r="H16" i="7"/>
  <c r="K16" i="7"/>
  <c r="H17" i="7"/>
  <c r="K17" i="7"/>
  <c r="H18" i="7"/>
  <c r="K18" i="7"/>
  <c r="H19" i="7"/>
  <c r="K19" i="7"/>
  <c r="H20" i="7"/>
  <c r="K20" i="7"/>
  <c r="H21" i="7"/>
  <c r="K21" i="7"/>
  <c r="H22" i="7"/>
  <c r="K22" i="7"/>
  <c r="H23" i="7"/>
  <c r="K23" i="7"/>
  <c r="H24" i="7"/>
  <c r="K24" i="7"/>
  <c r="C25" i="7"/>
  <c r="K30" i="7"/>
  <c r="K31" i="7"/>
  <c r="K32" i="7"/>
  <c r="K33" i="7"/>
  <c r="K34" i="7"/>
  <c r="K35" i="7"/>
  <c r="C36" i="7"/>
  <c r="I41" i="7"/>
  <c r="K41" i="7" s="1"/>
  <c r="I42" i="7"/>
  <c r="K42" i="7" s="1"/>
  <c r="I43" i="7"/>
  <c r="K43" i="7" s="1"/>
  <c r="I44" i="7"/>
  <c r="K44" i="7" s="1"/>
  <c r="I45" i="7"/>
  <c r="K45" i="7" s="1"/>
  <c r="I46" i="7"/>
  <c r="K46" i="7"/>
  <c r="I47" i="7"/>
  <c r="K47" i="7" s="1"/>
  <c r="I48" i="7"/>
  <c r="K48" i="7"/>
  <c r="I49" i="7"/>
  <c r="K49" i="7" s="1"/>
  <c r="I50" i="7"/>
  <c r="K50" i="7"/>
  <c r="F51" i="7"/>
  <c r="G9" i="15" s="1"/>
  <c r="B1" i="6"/>
  <c r="N1" i="6"/>
  <c r="F28" i="6"/>
  <c r="N30" i="6" s="1"/>
  <c r="N28" i="6"/>
  <c r="N36" i="6" s="1"/>
  <c r="I77" i="6"/>
  <c r="J77" i="6"/>
  <c r="K77" i="6"/>
  <c r="L77" i="6"/>
  <c r="M77" i="6"/>
  <c r="B1" i="5"/>
  <c r="O1" i="5"/>
  <c r="B1" i="4"/>
  <c r="O1" i="4"/>
  <c r="G46" i="4"/>
  <c r="G48" i="4"/>
  <c r="G50" i="4"/>
  <c r="L50" i="4" s="1"/>
  <c r="P51" i="4" s="1"/>
  <c r="I53" i="4"/>
  <c r="L63" i="4"/>
  <c r="L64" i="4"/>
  <c r="L65" i="4"/>
  <c r="L66" i="4"/>
  <c r="L67" i="4"/>
  <c r="L68" i="4"/>
  <c r="L69" i="4"/>
  <c r="L70" i="4"/>
  <c r="L71" i="4"/>
  <c r="L72" i="4"/>
  <c r="L73" i="4"/>
  <c r="L74" i="4"/>
  <c r="L75" i="4"/>
  <c r="L76" i="4"/>
  <c r="L77" i="4"/>
  <c r="L78" i="4"/>
  <c r="L79" i="4"/>
  <c r="L80" i="4"/>
  <c r="L81" i="4"/>
  <c r="L82" i="4"/>
  <c r="B1" i="3"/>
  <c r="P1" i="3"/>
  <c r="P5" i="3"/>
  <c r="B1" i="2"/>
  <c r="O1" i="2"/>
  <c r="E27" i="1"/>
  <c r="H44" i="7" s="1"/>
  <c r="M37" i="1"/>
  <c r="D43" i="1"/>
  <c r="B1" i="22"/>
  <c r="E64" i="13" l="1"/>
  <c r="C59" i="9"/>
  <c r="H62" i="10" s="1"/>
  <c r="I16" i="13"/>
  <c r="K25" i="7"/>
  <c r="K26" i="7" s="1"/>
  <c r="G6" i="15" s="1"/>
  <c r="I50" i="13"/>
  <c r="E54" i="13"/>
  <c r="D59" i="9"/>
  <c r="I62" i="10" s="1"/>
  <c r="I35" i="13"/>
  <c r="G16" i="9"/>
  <c r="G115" i="23"/>
  <c r="G266" i="23" s="1"/>
  <c r="I34" i="13"/>
  <c r="G132" i="23"/>
  <c r="G268" i="23" s="1"/>
  <c r="H61" i="8"/>
  <c r="H63" i="8" s="1"/>
  <c r="H43" i="7"/>
  <c r="G39" i="13"/>
  <c r="L46" i="4"/>
  <c r="P48" i="4" s="1"/>
  <c r="F39" i="13"/>
  <c r="G235" i="23"/>
  <c r="G277" i="23" s="1"/>
  <c r="G70" i="23"/>
  <c r="G262" i="23" s="1"/>
  <c r="I61" i="8"/>
  <c r="I63" i="8" s="1"/>
  <c r="K36" i="7"/>
  <c r="K37" i="7" s="1"/>
  <c r="G7" i="15" s="1"/>
  <c r="C43" i="15" s="1"/>
  <c r="I77" i="13"/>
  <c r="L59" i="10"/>
  <c r="F53" i="18"/>
  <c r="G124" i="23"/>
  <c r="G267" i="23" s="1"/>
  <c r="F61" i="8"/>
  <c r="F63" i="8" s="1"/>
  <c r="G226" i="23"/>
  <c r="G276" i="23" s="1"/>
  <c r="G164" i="23"/>
  <c r="G271" i="23" s="1"/>
  <c r="G89" i="23"/>
  <c r="G263" i="23" s="1"/>
  <c r="G99" i="23"/>
  <c r="G264" i="23" s="1"/>
  <c r="G244" i="23"/>
  <c r="G278" i="23" s="1"/>
  <c r="G211" i="23"/>
  <c r="G275" i="23" s="1"/>
  <c r="G193" i="23"/>
  <c r="G274" i="23" s="1"/>
  <c r="G154" i="23"/>
  <c r="G270" i="23" s="1"/>
  <c r="G148" i="23"/>
  <c r="G269" i="23" s="1"/>
  <c r="G108" i="23"/>
  <c r="G265" i="23" s="1"/>
  <c r="G54" i="23"/>
  <c r="G261" i="23" s="1"/>
  <c r="G43" i="23"/>
  <c r="G260" i="23" s="1"/>
  <c r="G20" i="23"/>
  <c r="G258" i="23" s="1"/>
  <c r="G35" i="23"/>
  <c r="G259" i="23" s="1"/>
  <c r="G49" i="25"/>
  <c r="G283" i="23" s="1"/>
  <c r="F32" i="6"/>
  <c r="F36" i="6" s="1"/>
  <c r="F40" i="6" s="1"/>
  <c r="I54" i="13"/>
  <c r="H39" i="13"/>
  <c r="F18" i="13"/>
  <c r="F79" i="13" s="1"/>
  <c r="I58" i="10" s="1"/>
  <c r="I66" i="10" s="1"/>
  <c r="G38" i="24"/>
  <c r="E23" i="13"/>
  <c r="H47" i="7"/>
  <c r="H50" i="7"/>
  <c r="G15" i="9"/>
  <c r="I73" i="13"/>
  <c r="I69" i="13"/>
  <c r="I57" i="13"/>
  <c r="G17" i="9"/>
  <c r="I61" i="13"/>
  <c r="I46" i="13"/>
  <c r="F59" i="9"/>
  <c r="H64" i="13"/>
  <c r="G79" i="13"/>
  <c r="J58" i="10" s="1"/>
  <c r="G284" i="23"/>
  <c r="I13" i="13"/>
  <c r="G35" i="14"/>
  <c r="N34" i="6"/>
  <c r="N38" i="6" s="1"/>
  <c r="N40" i="6" s="1"/>
  <c r="G35" i="15"/>
  <c r="H49" i="7"/>
  <c r="H41" i="7"/>
  <c r="H45" i="7"/>
  <c r="H46" i="7"/>
  <c r="H42" i="7"/>
  <c r="H48" i="7"/>
  <c r="G172" i="23"/>
  <c r="G272" i="23" s="1"/>
  <c r="G279" i="23"/>
  <c r="G254" i="23"/>
  <c r="G181" i="23"/>
  <c r="G273" i="23" s="1"/>
  <c r="I39" i="13" l="1"/>
  <c r="G8" i="15"/>
  <c r="K18" i="13"/>
  <c r="I64" i="13"/>
  <c r="I23" i="13"/>
  <c r="I32" i="13" s="1"/>
  <c r="E32" i="13"/>
  <c r="E79" i="13" s="1"/>
  <c r="H58" i="10" s="1"/>
  <c r="H66" i="10" s="1"/>
  <c r="G59" i="9"/>
  <c r="K62" i="10"/>
  <c r="L62" i="10" s="1"/>
  <c r="J66" i="10"/>
  <c r="G11" i="15"/>
  <c r="G12" i="15" s="1"/>
  <c r="I67" i="10"/>
  <c r="I69" i="10" s="1"/>
  <c r="J67" i="10"/>
  <c r="K67" i="10"/>
  <c r="H67" i="10"/>
  <c r="G36" i="12"/>
  <c r="G255" i="23"/>
  <c r="G281" i="23"/>
  <c r="G286" i="23" s="1"/>
  <c r="G288" i="23" s="1"/>
  <c r="K32" i="13" s="1"/>
  <c r="L32" i="13" s="1"/>
  <c r="M32" i="13" s="1"/>
  <c r="I15" i="13" l="1"/>
  <c r="I18" i="13" s="1"/>
  <c r="H18" i="13"/>
  <c r="H79" i="13" s="1"/>
  <c r="K58" i="10" s="1"/>
  <c r="K66" i="10" s="1"/>
  <c r="K69" i="10" s="1"/>
  <c r="L18" i="13"/>
  <c r="M18" i="13" s="1"/>
  <c r="H69" i="10"/>
  <c r="J69" i="10"/>
  <c r="G26" i="15"/>
  <c r="G33" i="15"/>
  <c r="C40" i="15"/>
  <c r="C24" i="15"/>
  <c r="G40" i="15"/>
  <c r="I79" i="13" l="1"/>
  <c r="L58" i="10"/>
  <c r="G19" i="12"/>
  <c r="G21" i="12"/>
  <c r="L69" i="10"/>
  <c r="L66" i="10"/>
  <c r="G23" i="12" l="1"/>
  <c r="I32" i="12"/>
  <c r="G38" i="12"/>
  <c r="I30" i="12"/>
  <c r="I28" i="12"/>
</calcChain>
</file>

<file path=xl/sharedStrings.xml><?xml version="1.0" encoding="utf-8"?>
<sst xmlns="http://schemas.openxmlformats.org/spreadsheetml/2006/main" count="1988" uniqueCount="1096">
  <si>
    <t>1) All data entry should be input in the sections that are shaded with a pale yellow background.</t>
  </si>
  <si>
    <t>PLEASE READ BEFORE DATA ENTRY</t>
  </si>
  <si>
    <t>Should you have any concerns or find any problems or errors with this workbook, please contact:</t>
  </si>
  <si>
    <t>This workbook has been password protected to prevent the user from overwriting questions, labels, and calculations.</t>
  </si>
  <si>
    <t>Is there a common ownership interest between the purchaser and seller?</t>
  </si>
  <si>
    <t>2) For data fields that require a check mark next to the description, please type an "x" in the box.</t>
  </si>
  <si>
    <t xml:space="preserve">    (the protection of the workbook should prevent data entry in other areas)</t>
  </si>
  <si>
    <t>3) Some data fields contain a drop down "data list".  You can select from this list or type in the data as</t>
  </si>
  <si>
    <t xml:space="preserve">    long as the typed data matches a selection contained in the list.  These data lists serve to check the</t>
  </si>
  <si>
    <t xml:space="preserve">    validity of the entry when there are limited possible answers.</t>
  </si>
  <si>
    <t>Page 18</t>
  </si>
  <si>
    <t>[NOTARY]</t>
  </si>
  <si>
    <r>
      <t xml:space="preserve">All pages of this application must be completed and the application certification page </t>
    </r>
    <r>
      <rPr>
        <b/>
        <sz val="10"/>
        <rFont val="Arial"/>
        <family val="2"/>
      </rPr>
      <t>executed</t>
    </r>
    <r>
      <rPr>
        <sz val="10"/>
        <rFont val="Arial"/>
        <family val="2"/>
      </rPr>
      <t>.  All required</t>
    </r>
  </si>
  <si>
    <t>signatures must be originals.  Faxes will not be accepted.  The Authority reserves the right to determine whether any</t>
  </si>
  <si>
    <t>omission on a page of this application is material or non-material for purposes of the satisfaction of required criteria.</t>
  </si>
  <si>
    <t>Authority staff has taken steps to ensure the accuracy of the automations/calculations, the Authority does not</t>
  </si>
  <si>
    <r>
      <t xml:space="preserve">guarantee the accuracy of these automations/calculations. </t>
    </r>
    <r>
      <rPr>
        <b/>
        <sz val="10"/>
        <rFont val="Arial"/>
        <family val="2"/>
      </rPr>
      <t>It is the responsibility of the applicant to independently</t>
    </r>
  </si>
  <si>
    <r>
      <t>verify that the numbers and information in this application are accurate and properly represented.</t>
    </r>
    <r>
      <rPr>
        <sz val="10"/>
        <rFont val="Arial"/>
        <family val="2"/>
      </rPr>
      <t xml:space="preserve">  Authority</t>
    </r>
  </si>
  <si>
    <r>
      <t>staff will also perform calculations</t>
    </r>
    <r>
      <rPr>
        <sz val="10"/>
        <rFont val="Arial"/>
        <family val="2"/>
      </rPr>
      <t xml:space="preserve"> independent of the application to verify the accuracy of the submitted information.</t>
    </r>
  </si>
  <si>
    <t>I hereby certify that I have reviewed this application and applicable documentation and have rendered the opinion</t>
  </si>
  <si>
    <t>documentation. I further certify that this document is an original or true copy which has not been altered.</t>
  </si>
  <si>
    <t>Signature of Tax Attorney</t>
  </si>
  <si>
    <t>Date</t>
  </si>
  <si>
    <t>All automations/calculations in this workbook are provided to assist the applicant in the submission process.  While</t>
  </si>
  <si>
    <t>Application Workbook Disclaimer:</t>
  </si>
  <si>
    <t>Acknowledgement and Agreements (2nd page):</t>
  </si>
  <si>
    <t xml:space="preserve">Acknowledgement and Agreements (3rd page): </t>
  </si>
  <si>
    <t>Page 19</t>
  </si>
  <si>
    <r>
      <t xml:space="preserve">Attach a </t>
    </r>
    <r>
      <rPr>
        <b/>
        <sz val="10"/>
        <rFont val="Arial"/>
        <family val="2"/>
      </rPr>
      <t>separate sheet to this page of the application</t>
    </r>
    <r>
      <rPr>
        <sz val="10"/>
        <rFont val="Arial"/>
        <family val="2"/>
      </rPr>
      <t xml:space="preserve"> listing the (a) building address, (b) type of control, (c) number of units, (d) expiration date</t>
    </r>
  </si>
  <si>
    <t>of control, (e) acquisition cost for all buildings under control, (f) the date each building was placed-in-service, (g) the date of the last nonqualified</t>
  </si>
  <si>
    <t>sheet is not attached, this application will be considered incomplete.</t>
  </si>
  <si>
    <t>If a federal subsidy is included in the funding sources, please identify the type of federal subsidy:</t>
  </si>
  <si>
    <t>Signature of Notary</t>
  </si>
  <si>
    <t>Owned by the same entity for Federal Income Tax Purposes?</t>
  </si>
  <si>
    <t>substantial improvement, and (h) the number of years between the date the building was placed-in-service and date of acquisition.  If a separate</t>
  </si>
  <si>
    <t>Development ID #</t>
  </si>
  <si>
    <t>(for Authority use only)</t>
  </si>
  <si>
    <t>Development Name:</t>
  </si>
  <si>
    <t>Date:</t>
  </si>
  <si>
    <t>South Carolina State Housing Finance &amp; Development Authority</t>
  </si>
  <si>
    <t>New Construction</t>
  </si>
  <si>
    <t>Acquisition</t>
  </si>
  <si>
    <t>Rehabilitation</t>
  </si>
  <si>
    <t>Requesting HOME Funds?</t>
  </si>
  <si>
    <t>No</t>
  </si>
  <si>
    <t>Yes</t>
  </si>
  <si>
    <t>Amount:</t>
  </si>
  <si>
    <t>Application Type:</t>
  </si>
  <si>
    <t>Street Address:</t>
  </si>
  <si>
    <t>City:</t>
  </si>
  <si>
    <t>State:</t>
  </si>
  <si>
    <t>Zip:</t>
  </si>
  <si>
    <t>SC</t>
  </si>
  <si>
    <t>County Code:</t>
  </si>
  <si>
    <t>County:</t>
  </si>
  <si>
    <t>Limited Partnership</t>
  </si>
  <si>
    <t>Limited Liability Company</t>
  </si>
  <si>
    <t>Entity Name:</t>
  </si>
  <si>
    <t>Est. Start Date:</t>
  </si>
  <si>
    <r>
      <t xml:space="preserve">Total # of </t>
    </r>
    <r>
      <rPr>
        <b/>
        <sz val="10"/>
        <rFont val="Arial"/>
        <family val="2"/>
      </rPr>
      <t>Low-Income</t>
    </r>
    <r>
      <rPr>
        <sz val="10"/>
        <rFont val="Arial"/>
        <family val="2"/>
      </rPr>
      <t xml:space="preserve"> U</t>
    </r>
    <r>
      <rPr>
        <sz val="10"/>
        <rFont val="Arial"/>
        <family val="2"/>
      </rPr>
      <t>nits:</t>
    </r>
  </si>
  <si>
    <t>Total # Market Rate Units:</t>
  </si>
  <si>
    <t>Total # of Units:</t>
  </si>
  <si>
    <t># Designed for Families Units:</t>
  </si>
  <si>
    <t># SRO/Transitional Units:</t>
  </si>
  <si>
    <t># Special Needs Units:</t>
  </si>
  <si>
    <t>Contact Person:</t>
  </si>
  <si>
    <t>Telephone:</t>
  </si>
  <si>
    <t>Email:</t>
  </si>
  <si>
    <t>Fax:</t>
  </si>
  <si>
    <t>Fed ID # :</t>
  </si>
  <si>
    <t>How many applications will the principals of this development be associated with?</t>
  </si>
  <si>
    <t>Including all associated developments, approximately how much in tax credits will be applied for by said Principal(s)?</t>
  </si>
  <si>
    <t>Name of Partner / Shareholder</t>
  </si>
  <si>
    <t>Percent of Ownership</t>
  </si>
  <si>
    <t>Telephone #</t>
  </si>
  <si>
    <t>Contact Name:</t>
  </si>
  <si>
    <t>Non-profit</t>
  </si>
  <si>
    <t>For-profit</t>
  </si>
  <si>
    <t>Fax # :</t>
  </si>
  <si>
    <t>Telephone # :</t>
  </si>
  <si>
    <t>Email Address:</t>
  </si>
  <si>
    <t>Site:</t>
  </si>
  <si>
    <t>RHS Designated Area?</t>
  </si>
  <si>
    <t>Located in a Flood Plain?</t>
  </si>
  <si>
    <t>Located in a Qualified Census Tract?</t>
  </si>
  <si>
    <t>Located in a Difficult Development Area?</t>
  </si>
  <si>
    <t>Is the site zoned for your development?</t>
  </si>
  <si>
    <t>Do any detrimental site characteristics exist?</t>
  </si>
  <si>
    <t>Congressional District # :</t>
  </si>
  <si>
    <t>Census Tract # :</t>
  </si>
  <si>
    <t>State House District # :</t>
  </si>
  <si>
    <t>State Senate District # :</t>
  </si>
  <si>
    <r>
      <t xml:space="preserve">If yes, </t>
    </r>
    <r>
      <rPr>
        <sz val="10"/>
        <rFont val="Arial"/>
        <family val="2"/>
      </rPr>
      <t>please list:</t>
    </r>
  </si>
  <si>
    <t>Do any wetlands (jurisdictional or nonjurisdictional) exist on the site?</t>
  </si>
  <si>
    <t>Overall, is at least 80% of the site buildable?</t>
  </si>
  <si>
    <r>
      <t>If no, attach an explanation behind this page of the application.</t>
    </r>
    <r>
      <rPr>
        <sz val="10"/>
        <rFont val="Arial"/>
        <family val="2"/>
      </rPr>
      <t xml:space="preserve">  Include any setback requirements.</t>
    </r>
  </si>
  <si>
    <t>Deed</t>
  </si>
  <si>
    <t>Option/Purchase Contract</t>
  </si>
  <si>
    <t>Total Cost of Land:</t>
  </si>
  <si>
    <t># of Acres:</t>
  </si>
  <si>
    <t>Expiration Date:</t>
  </si>
  <si>
    <t>Seller(s) - this name must be on current recorded deed:</t>
  </si>
  <si>
    <t>Address:</t>
  </si>
  <si>
    <t>Will the entire parcel be used exclusively for the development?</t>
  </si>
  <si>
    <t>Water</t>
  </si>
  <si>
    <t>Sewer</t>
  </si>
  <si>
    <t>Telephone</t>
  </si>
  <si>
    <t>Other:</t>
  </si>
  <si>
    <t>Page 3</t>
  </si>
  <si>
    <t>Page 2</t>
  </si>
  <si>
    <t>Page 1</t>
  </si>
  <si>
    <t xml:space="preserve">Yes </t>
  </si>
  <si>
    <t xml:space="preserve">No </t>
  </si>
  <si>
    <t>Are the residential units available to the general public?</t>
  </si>
  <si>
    <t>Is this proposed development intended for occupancy by Individuals with Children?</t>
  </si>
  <si>
    <t>Does the marketing plan give preference to persons on a Public Housing Waiting List?</t>
  </si>
  <si>
    <t xml:space="preserve">N/A </t>
  </si>
  <si>
    <t>Slab on Grade</t>
  </si>
  <si>
    <t>Crawl Space</t>
  </si>
  <si>
    <t>Partial Basement</t>
  </si>
  <si>
    <t>Elevator</t>
  </si>
  <si>
    <t>Parking</t>
  </si>
  <si>
    <t xml:space="preserve"># of Older Persons Units = </t>
  </si>
  <si>
    <t xml:space="preserve"> x 1.5 =</t>
  </si>
  <si>
    <t xml:space="preserve"> x 2 =</t>
  </si>
  <si>
    <t xml:space="preserve"> x .5 = </t>
  </si>
  <si>
    <t># of required parking spaces =</t>
  </si>
  <si>
    <t xml:space="preserve"># of planned parking spaces = </t>
  </si>
  <si>
    <t>excess/(deficit)</t>
  </si>
  <si>
    <t xml:space="preserve"># of Homeless/Transitional Beds = </t>
  </si>
  <si>
    <r>
      <t xml:space="preserve">If yes, </t>
    </r>
    <r>
      <rPr>
        <sz val="10"/>
        <rFont val="Arial"/>
        <family val="2"/>
      </rPr>
      <t>explain the charges:</t>
    </r>
  </si>
  <si>
    <t>Low-Income Units:</t>
  </si>
  <si>
    <t>BR Size</t>
  </si>
  <si>
    <t>BR</t>
  </si>
  <si>
    <t># Baths</t>
  </si>
  <si>
    <t>Bath</t>
  </si>
  <si>
    <t># of Units</t>
  </si>
  <si>
    <t>Est. Contract Rent</t>
  </si>
  <si>
    <t>Est. Gross Rent</t>
  </si>
  <si>
    <t>Income % Target</t>
  </si>
  <si>
    <t>If more rows are needed to include all applicable information in this table, please reproduce this page and attach the additional page to this page.</t>
  </si>
  <si>
    <t>Development:</t>
  </si>
  <si>
    <t>Will this development convert to Tenant Ownership?</t>
  </si>
  <si>
    <t>Gross Rent Floor Election:</t>
  </si>
  <si>
    <t>OR</t>
  </si>
  <si>
    <t>Per Unit</t>
  </si>
  <si>
    <t>Page 4</t>
  </si>
  <si>
    <t>Has the proposed development received a prior award of LIHTCs?</t>
  </si>
  <si>
    <t>Has the proposed development received a prior award of Tax-Exempt Bonds?</t>
  </si>
  <si>
    <r>
      <t>If yes,</t>
    </r>
    <r>
      <rPr>
        <sz val="10"/>
        <rFont val="Arial"/>
        <family val="2"/>
      </rPr>
      <t xml:space="preserve"> what was the date of allocation?</t>
    </r>
  </si>
  <si>
    <r>
      <t>If yes,</t>
    </r>
    <r>
      <rPr>
        <sz val="10"/>
        <rFont val="Arial"/>
        <family val="2"/>
      </rPr>
      <t xml:space="preserve"> is the development still under the initial LIHTC compliance period?</t>
    </r>
  </si>
  <si>
    <t># of Residential Buildings:</t>
  </si>
  <si>
    <t># of Non Residential Buildings:</t>
  </si>
  <si>
    <t>Located on the same tract of land?</t>
  </si>
  <si>
    <t>Financed pursuant to a common plan of financing?</t>
  </si>
  <si>
    <t>List commercial facilities other than tenant use:</t>
  </si>
  <si>
    <t>Are all of the buildings currently under control?</t>
  </si>
  <si>
    <t>When will the rest of the buildings be under control?</t>
  </si>
  <si>
    <t>Building(s) acquired or to be acquired from:</t>
  </si>
  <si>
    <t>Building(s) acquired/to be acquired from a Related Party, determined with reference to:</t>
  </si>
  <si>
    <r>
      <t xml:space="preserve">        </t>
    </r>
    <r>
      <rPr>
        <b/>
        <sz val="10"/>
        <rFont val="Arial"/>
        <family val="2"/>
      </rPr>
      <t xml:space="preserve">If no, </t>
    </r>
    <r>
      <rPr>
        <sz val="10"/>
        <rFont val="Arial"/>
        <family val="2"/>
      </rPr>
      <t xml:space="preserve">how many buildings </t>
    </r>
    <r>
      <rPr>
        <b/>
        <sz val="10"/>
        <rFont val="Arial"/>
        <family val="2"/>
      </rPr>
      <t>are</t>
    </r>
    <r>
      <rPr>
        <sz val="10"/>
        <rFont val="Arial"/>
        <family val="2"/>
      </rPr>
      <t xml:space="preserve"> under control?</t>
    </r>
  </si>
  <si>
    <t xml:space="preserve">   How many buildings will be acquired?</t>
  </si>
  <si>
    <t xml:space="preserve">   Unrelated Party</t>
  </si>
  <si>
    <t xml:space="preserve">      Seller's Basis</t>
  </si>
  <si>
    <t>If acquisition from a government agency:</t>
  </si>
  <si>
    <t>Name of Agency:</t>
  </si>
  <si>
    <t>Does the development preserve assisted low-income housing that due to mortgage prepayments, foreclosure, or</t>
  </si>
  <si>
    <t>expiring rental assistance would otherwise convert to market rate use?</t>
  </si>
  <si>
    <r>
      <t>If yes, attach documentation to this page of the application</t>
    </r>
    <r>
      <rPr>
        <sz val="10"/>
        <rFont val="Arial"/>
        <family val="2"/>
      </rPr>
      <t xml:space="preserve"> as to conversion to market rate.</t>
    </r>
  </si>
  <si>
    <t>Has or will the development be acquired from an insured depository institution in default or from a receiver or</t>
  </si>
  <si>
    <t>conservator of such an institution?</t>
  </si>
  <si>
    <t>If yes, attach documentation to this page of the application.</t>
  </si>
  <si>
    <r>
      <t xml:space="preserve">Is there currently any </t>
    </r>
    <r>
      <rPr>
        <b/>
        <sz val="10"/>
        <rFont val="Arial"/>
        <family val="2"/>
      </rPr>
      <t>project-based</t>
    </r>
    <r>
      <rPr>
        <sz val="10"/>
        <rFont val="Arial"/>
        <family val="2"/>
      </rPr>
      <t xml:space="preserve"> rental assistance on the development? </t>
    </r>
  </si>
  <si>
    <r>
      <t>If yes,</t>
    </r>
    <r>
      <rPr>
        <sz val="10"/>
        <rFont val="Arial"/>
        <family val="2"/>
      </rPr>
      <t xml:space="preserve"> what type of project-based rental assistance?</t>
    </r>
  </si>
  <si>
    <t xml:space="preserve"> Section 8 vouchers or certificates</t>
  </si>
  <si>
    <t xml:space="preserve"> RDA rental assistance</t>
  </si>
  <si>
    <t>Identify "Other":</t>
  </si>
  <si>
    <r>
      <t>If yes,</t>
    </r>
    <r>
      <rPr>
        <sz val="10"/>
        <rFont val="Arial"/>
        <family val="2"/>
      </rPr>
      <t xml:space="preserve"> how many units have project-based rental assistance?</t>
    </r>
  </si>
  <si>
    <t xml:space="preserve">             # of years assistance provided:</t>
  </si>
  <si>
    <t>Is HUD Approval for Transfer of Physical Assets Required?</t>
  </si>
  <si>
    <t>Does this development involve any relocation of low-income tenants?</t>
  </si>
  <si>
    <r>
      <t>If yes,</t>
    </r>
    <r>
      <rPr>
        <sz val="10"/>
        <rFont val="Arial"/>
        <family val="2"/>
      </rPr>
      <t xml:space="preserve"> will the tenants be </t>
    </r>
    <r>
      <rPr>
        <b/>
        <sz val="10"/>
        <rFont val="Arial"/>
        <family val="2"/>
      </rPr>
      <t>Temporarily</t>
    </r>
    <r>
      <rPr>
        <sz val="10"/>
        <rFont val="Arial"/>
        <family val="2"/>
      </rPr>
      <t xml:space="preserve"> relocated?</t>
    </r>
  </si>
  <si>
    <r>
      <t xml:space="preserve">Will any low-income tenants be </t>
    </r>
    <r>
      <rPr>
        <b/>
        <sz val="10"/>
        <rFont val="Arial"/>
        <family val="2"/>
      </rPr>
      <t>Permanently</t>
    </r>
    <r>
      <rPr>
        <sz val="10"/>
        <rFont val="Arial"/>
        <family val="2"/>
      </rPr>
      <t xml:space="preserve"> relocated?</t>
    </r>
  </si>
  <si>
    <r>
      <t xml:space="preserve">    If yes,</t>
    </r>
    <r>
      <rPr>
        <sz val="10"/>
        <rFont val="Arial"/>
        <family val="2"/>
      </rPr>
      <t xml:space="preserve"> what percentage?</t>
    </r>
  </si>
  <si>
    <t>Page 5</t>
  </si>
  <si>
    <r>
      <t>Minimum Set-Aside Requirements - Irrevocable Election</t>
    </r>
    <r>
      <rPr>
        <sz val="10"/>
        <rFont val="Arial"/>
        <family val="2"/>
      </rPr>
      <t xml:space="preserve"> (Check One)</t>
    </r>
  </si>
  <si>
    <r>
      <t xml:space="preserve"> At least </t>
    </r>
    <r>
      <rPr>
        <b/>
        <sz val="10"/>
        <rFont val="Arial"/>
        <family val="2"/>
      </rPr>
      <t>20%</t>
    </r>
    <r>
      <rPr>
        <sz val="10"/>
        <rFont val="Arial"/>
        <family val="2"/>
      </rPr>
      <t xml:space="preserve"> of the rental units in this development will be rent restricted and occupied by individuals whose income is</t>
    </r>
  </si>
  <si>
    <r>
      <t xml:space="preserve"> At least </t>
    </r>
    <r>
      <rPr>
        <b/>
        <sz val="10"/>
        <rFont val="Arial"/>
        <family val="2"/>
      </rPr>
      <t>40%</t>
    </r>
    <r>
      <rPr>
        <sz val="10"/>
        <rFont val="Arial"/>
        <family val="2"/>
      </rPr>
      <t xml:space="preserve"> of the rental units in this development will be rent restricted and occupied by individuals whose income is</t>
    </r>
  </si>
  <si>
    <t>Development Square Footage:</t>
  </si>
  <si>
    <t>Total Residential Square Feet:</t>
  </si>
  <si>
    <t>Total Low-Income Residential Square Feet:</t>
  </si>
  <si>
    <t>Total Low-Income Residential Units:</t>
  </si>
  <si>
    <t>Total Market Rate Residential Units:</t>
  </si>
  <si>
    <t>Total Residential Units (Line 1 + Line 2):</t>
  </si>
  <si>
    <t>1)</t>
  </si>
  <si>
    <t>2)</t>
  </si>
  <si>
    <t>3)</t>
  </si>
  <si>
    <t>4)</t>
  </si>
  <si>
    <t>5)</t>
  </si>
  <si>
    <t>6)</t>
  </si>
  <si>
    <t>7)</t>
  </si>
  <si>
    <t>8)</t>
  </si>
  <si>
    <t>9)</t>
  </si>
  <si>
    <t>Total Heated Square Feet:</t>
  </si>
  <si>
    <t>Total Low-Income Residential Floor Space:</t>
  </si>
  <si>
    <t>Total Market Rate Residential Floor Space:</t>
  </si>
  <si>
    <t>Total Residential Floor Space (Line 4 + Line 5):</t>
  </si>
  <si>
    <t>Unit Percentage (Line 1 / Line 3):</t>
  </si>
  <si>
    <t>Floor Space Percentage (Line 4 / Line 6):</t>
  </si>
  <si>
    <t>Total Market Rate Residential Square Feet:</t>
  </si>
  <si>
    <t xml:space="preserve"> Units</t>
  </si>
  <si>
    <t xml:space="preserve"> Sq. Ft.</t>
  </si>
  <si>
    <t xml:space="preserve"> Percent</t>
  </si>
  <si>
    <t>State Housing Authority</t>
  </si>
  <si>
    <t>Local Public Housing Authority</t>
  </si>
  <si>
    <t>Utility Provider (certified estimate)</t>
  </si>
  <si>
    <t>Rural Housing Service</t>
  </si>
  <si>
    <t>0-BR</t>
  </si>
  <si>
    <t>1-BR</t>
  </si>
  <si>
    <t>2-BR</t>
  </si>
  <si>
    <t>3-BR</t>
  </si>
  <si>
    <t>4-BR</t>
  </si>
  <si>
    <t>Tenant</t>
  </si>
  <si>
    <t>Owner</t>
  </si>
  <si>
    <t>Cooking</t>
  </si>
  <si>
    <t>Hot Water</t>
  </si>
  <si>
    <t>Elec. Facilities</t>
  </si>
  <si>
    <t>Gas Facilities</t>
  </si>
  <si>
    <t>Trash</t>
  </si>
  <si>
    <t>Range</t>
  </si>
  <si>
    <t>Refrigerator</t>
  </si>
  <si>
    <t>Enter allowances by Bedroom Size</t>
  </si>
  <si>
    <t>Utilities paid by:</t>
  </si>
  <si>
    <t>Utilities</t>
  </si>
  <si>
    <t xml:space="preserve">Total Utility Allowance for Units: </t>
  </si>
  <si>
    <t>Gas/Elec/Oil</t>
  </si>
  <si>
    <t>(Check One):</t>
  </si>
  <si>
    <t>Source of Utility Allowance Calculation</t>
  </si>
  <si>
    <r>
      <t xml:space="preserve">Utility Allowance (round total of these </t>
    </r>
    <r>
      <rPr>
        <b/>
        <u/>
        <sz val="10"/>
        <rFont val="Arial"/>
        <family val="2"/>
      </rPr>
      <t>up</t>
    </r>
    <r>
      <rPr>
        <b/>
        <sz val="10"/>
        <rFont val="Arial"/>
        <family val="2"/>
      </rPr>
      <t xml:space="preserve"> to the nearest dollar):</t>
    </r>
  </si>
  <si>
    <t>Page 6</t>
  </si>
  <si>
    <t>Proposed Development Income:</t>
  </si>
  <si>
    <t>Type of Unit</t>
  </si>
  <si>
    <t>Program</t>
  </si>
  <si>
    <t>Maximum Allowable Monthly Gross Rent</t>
  </si>
  <si>
    <t>Less Utility Allowance</t>
  </si>
  <si>
    <t>Maximum Allowable Monthly Net Rent</t>
  </si>
  <si>
    <t>Total Units:</t>
  </si>
  <si>
    <t>Total Monthly Tenant Rent:</t>
  </si>
  <si>
    <t>Total Annual Tenant Rent:</t>
  </si>
  <si>
    <t>Proposed Monthly Tenant Rent</t>
  </si>
  <si>
    <t># of Units x Tenant Rent</t>
  </si>
  <si>
    <r>
      <t>Detail of Other Income</t>
    </r>
    <r>
      <rPr>
        <sz val="10"/>
        <rFont val="Arial"/>
        <family val="2"/>
      </rPr>
      <t xml:space="preserve"> (List each type of other income on a separate line)</t>
    </r>
  </si>
  <si>
    <t>Type of Other Income</t>
  </si>
  <si>
    <t>Annual $ Amount</t>
  </si>
  <si>
    <t># Units</t>
  </si>
  <si>
    <t>% of Units</t>
  </si>
  <si>
    <t>Annual $ Amount / Unit</t>
  </si>
  <si>
    <t>Monthly $ Amount / Unit</t>
  </si>
  <si>
    <t>Total</t>
  </si>
  <si>
    <t>Page 7</t>
  </si>
  <si>
    <t>Painting/Repairs</t>
  </si>
  <si>
    <r>
      <t xml:space="preserve">Walls- Batt Insulation (Specify R-Value </t>
    </r>
    <r>
      <rPr>
        <sz val="11"/>
        <rFont val="Calibri"/>
        <family val="2"/>
      </rPr>
      <t>&amp; Inches</t>
    </r>
    <r>
      <rPr>
        <sz val="11"/>
        <color indexed="8"/>
        <rFont val="Calibri"/>
        <family val="2"/>
      </rPr>
      <t xml:space="preserve">) </t>
    </r>
  </si>
  <si>
    <t>NOTE: Line items highlighted in RED are intended to be utilized for rehabilitation developments.</t>
  </si>
  <si>
    <r>
      <t>Floors- Batt Insulation (Specify R-Value &amp;</t>
    </r>
    <r>
      <rPr>
        <sz val="11"/>
        <rFont val="Calibri"/>
        <family val="2"/>
      </rPr>
      <t xml:space="preserve"> Inches)</t>
    </r>
  </si>
  <si>
    <t>Sub Total</t>
  </si>
  <si>
    <t>Concrete Footing</t>
  </si>
  <si>
    <t>Parking Lot- Stone Base &amp; Asphalt</t>
  </si>
  <si>
    <t>2nd Floor- Joist/Truss System</t>
  </si>
  <si>
    <t>Roof-  Joist/Truss System</t>
  </si>
  <si>
    <t>Door Casing/Trim</t>
  </si>
  <si>
    <t>Base Molding- MDF</t>
  </si>
  <si>
    <t>Base Molding- Pine</t>
  </si>
  <si>
    <t>Crown Molding- MDF</t>
  </si>
  <si>
    <t>Crown Molding- Pine/Equal</t>
  </si>
  <si>
    <t>Chair Rail- MDF</t>
  </si>
  <si>
    <t>Chair Rail- Pine/Equal</t>
  </si>
  <si>
    <t>Wood Shelving</t>
  </si>
  <si>
    <t>Roof Truss System</t>
  </si>
  <si>
    <t>Carpet &amp; Pad</t>
  </si>
  <si>
    <t>Carpet- Glue Down</t>
  </si>
  <si>
    <t>Carpet- Indoor/Outdoor</t>
  </si>
  <si>
    <t>Engineered Wood Flooring</t>
  </si>
  <si>
    <t>Prefinished Solid Wood Flooring</t>
  </si>
  <si>
    <t>Vinyl Sheet Flooring</t>
  </si>
  <si>
    <t>Vinyl Tile Flooring</t>
  </si>
  <si>
    <t>Ceramic Floor Tile</t>
  </si>
  <si>
    <t>Repair/Replace Tile</t>
  </si>
  <si>
    <t>Vinyl Siding</t>
  </si>
  <si>
    <t>New Roof- Shingles/Felt/Accessories</t>
  </si>
  <si>
    <t>Interior Pre-Hung</t>
  </si>
  <si>
    <t>ADA Interior Pre-Hung</t>
  </si>
  <si>
    <t>Storm Door</t>
  </si>
  <si>
    <t>Window Blinds</t>
  </si>
  <si>
    <t>Drywall Repair</t>
  </si>
  <si>
    <t>Water Heater- Electric- Complete w/ pan</t>
  </si>
  <si>
    <t>Water Heater- Gas- Complete w/ pan</t>
  </si>
  <si>
    <t>Ceiling Fan w/ Light</t>
  </si>
  <si>
    <t>Fluorescent Light Fixture</t>
  </si>
  <si>
    <t>Wire Whole UNIT Incl. receptacles/switches etc.</t>
  </si>
  <si>
    <t>Concrete Block</t>
  </si>
  <si>
    <t>Stud Wall Complete</t>
  </si>
  <si>
    <t>Exterior Wall Sheathing</t>
  </si>
  <si>
    <t>Builder Board Exterior Wall Sheathing</t>
  </si>
  <si>
    <t>Roof Sheathing</t>
  </si>
  <si>
    <t>Kitchen Cabinets</t>
  </si>
  <si>
    <t>Toilet complete</t>
  </si>
  <si>
    <t>ADA Accessible Toilet complete</t>
  </si>
  <si>
    <t>Pedestal Sink complete</t>
  </si>
  <si>
    <t>Rough In Plumbing Per SF</t>
  </si>
  <si>
    <r>
      <t>Drywall, Taped/Finished, Ready For Prime/Paint</t>
    </r>
    <r>
      <rPr>
        <sz val="10"/>
        <rFont val="Calibri"/>
        <family val="2"/>
      </rPr>
      <t/>
    </r>
  </si>
  <si>
    <t>Porch Column Surrounds</t>
  </si>
  <si>
    <t>Fiber Cement Panels</t>
  </si>
  <si>
    <t>email:</t>
  </si>
  <si>
    <t>phone:</t>
  </si>
  <si>
    <t>fax:</t>
  </si>
  <si>
    <t>&lt;--- to be completed by an Estimator,</t>
  </si>
  <si>
    <t xml:space="preserve">      Contractor, Architect, or Engineer</t>
  </si>
  <si>
    <t>Cleaning/Decorating</t>
  </si>
  <si>
    <t>Other Income</t>
  </si>
  <si>
    <t>Pest Control</t>
  </si>
  <si>
    <t>Grounds Maintenance</t>
  </si>
  <si>
    <t>Parking Lot Maintenance</t>
  </si>
  <si>
    <t>Pool Maintenance</t>
  </si>
  <si>
    <t>Clubhouse Maintenance</t>
  </si>
  <si>
    <t>Supplies</t>
  </si>
  <si>
    <t>Marketing/Advertising</t>
  </si>
  <si>
    <t>Management Fee</t>
  </si>
  <si>
    <t>Legal/Partnership</t>
  </si>
  <si>
    <t>Accounting/Audit</t>
  </si>
  <si>
    <t>Licenses/Permits</t>
  </si>
  <si>
    <t>Compliance Monitoring Fees</t>
  </si>
  <si>
    <t>Real Estate Taxes</t>
  </si>
  <si>
    <t>Elevator Maintenance</t>
  </si>
  <si>
    <t>Fuel/Gas</t>
  </si>
  <si>
    <t>Electricity</t>
  </si>
  <si>
    <t>Water/Sewer</t>
  </si>
  <si>
    <t>Trash Removal</t>
  </si>
  <si>
    <t>Payroll</t>
  </si>
  <si>
    <t>Payroll Taxes</t>
  </si>
  <si>
    <t>Insurance</t>
  </si>
  <si>
    <t>Security</t>
  </si>
  <si>
    <t>Proforma Income Statement:</t>
  </si>
  <si>
    <t>Rental Income</t>
  </si>
  <si>
    <t>From Market Rate Units</t>
  </si>
  <si>
    <t>Vacancy Allowance =</t>
  </si>
  <si>
    <t>Effective Gross Income (EGI) =</t>
  </si>
  <si>
    <t>Administrative Expenses</t>
  </si>
  <si>
    <t xml:space="preserve">                               Vacancy%</t>
  </si>
  <si>
    <t xml:space="preserve">                   Total Administrative</t>
  </si>
  <si>
    <t xml:space="preserve">                          Percent of EGI</t>
  </si>
  <si>
    <t>Operating Expenses</t>
  </si>
  <si>
    <t>Other Operating**</t>
  </si>
  <si>
    <t>Maintenance Expenses</t>
  </si>
  <si>
    <t>Other Maintenance**</t>
  </si>
  <si>
    <t xml:space="preserve">                      Percent of EGI</t>
  </si>
  <si>
    <t>Other Taxes**</t>
  </si>
  <si>
    <t>Taxes</t>
  </si>
  <si>
    <t xml:space="preserve">Total Annual Expenses </t>
  </si>
  <si>
    <t xml:space="preserve">Less Replacement Reserve </t>
  </si>
  <si>
    <t xml:space="preserve">Net Operating Income </t>
  </si>
  <si>
    <t>Other Income / Rental Income =</t>
  </si>
  <si>
    <t xml:space="preserve"> must not exceed 3%</t>
  </si>
  <si>
    <t>Page 8</t>
  </si>
  <si>
    <t>Other Admin. Expenses**</t>
  </si>
  <si>
    <t>Funding:</t>
  </si>
  <si>
    <t>Source Code</t>
  </si>
  <si>
    <t>Type</t>
  </si>
  <si>
    <t>Status</t>
  </si>
  <si>
    <t>Amount of Funds</t>
  </si>
  <si>
    <t>Annual Debt Service</t>
  </si>
  <si>
    <t>Interest Rate</t>
  </si>
  <si>
    <t>Amortization Period (years)</t>
  </si>
  <si>
    <t>Term of Loan (years)</t>
  </si>
  <si>
    <t>Commitment Letter (Y/N)</t>
  </si>
  <si>
    <t>A</t>
  </si>
  <si>
    <t>B</t>
  </si>
  <si>
    <t>C</t>
  </si>
  <si>
    <t>D</t>
  </si>
  <si>
    <t>E</t>
  </si>
  <si>
    <t>F</t>
  </si>
  <si>
    <t>G</t>
  </si>
  <si>
    <t>H</t>
  </si>
  <si>
    <t>Source Code:</t>
  </si>
  <si>
    <t>Tax Credit Equity</t>
  </si>
  <si>
    <t>HOME (State)</t>
  </si>
  <si>
    <t>Conventional Financing</t>
  </si>
  <si>
    <t>Historic Tax Credits</t>
  </si>
  <si>
    <t>Federal Home Loan Bank</t>
  </si>
  <si>
    <t>RHS</t>
  </si>
  <si>
    <t>CDGB</t>
  </si>
  <si>
    <t>HOME (PJ)</t>
  </si>
  <si>
    <t>Type:</t>
  </si>
  <si>
    <t>I</t>
  </si>
  <si>
    <t>J</t>
  </si>
  <si>
    <t>K</t>
  </si>
  <si>
    <t>L</t>
  </si>
  <si>
    <t>HUD (Specify program)</t>
  </si>
  <si>
    <t>R</t>
  </si>
  <si>
    <t>Construction Financing</t>
  </si>
  <si>
    <t>Permanent Financing</t>
  </si>
  <si>
    <t>Equity</t>
  </si>
  <si>
    <t>Bridge Financing</t>
  </si>
  <si>
    <t>Forgivable Loan</t>
  </si>
  <si>
    <t>Grant</t>
  </si>
  <si>
    <t>Status:</t>
  </si>
  <si>
    <t>Requested</t>
  </si>
  <si>
    <t>Approved</t>
  </si>
  <si>
    <t>Funding Codes:</t>
  </si>
  <si>
    <r>
      <t>Identify each source of debt and equity by Loan</t>
    </r>
    <r>
      <rPr>
        <b/>
        <sz val="10"/>
        <rFont val="Arial"/>
        <family val="2"/>
      </rPr>
      <t xml:space="preserve"> Source</t>
    </r>
    <r>
      <rPr>
        <sz val="10"/>
        <rFont val="Arial"/>
        <family val="2"/>
      </rPr>
      <t xml:space="preserve">, Loan </t>
    </r>
    <r>
      <rPr>
        <b/>
        <sz val="10"/>
        <rFont val="Arial"/>
        <family val="2"/>
      </rPr>
      <t>Type</t>
    </r>
    <r>
      <rPr>
        <sz val="10"/>
        <rFont val="Arial"/>
        <family val="2"/>
      </rPr>
      <t xml:space="preserve">, and Loan </t>
    </r>
    <r>
      <rPr>
        <b/>
        <sz val="10"/>
        <rFont val="Arial"/>
        <family val="2"/>
      </rPr>
      <t>Status</t>
    </r>
    <r>
      <rPr>
        <sz val="10"/>
        <rFont val="Arial"/>
        <family val="2"/>
      </rPr>
      <t>, by entering the indicated codes listed</t>
    </r>
  </si>
  <si>
    <t>Total:</t>
  </si>
  <si>
    <t xml:space="preserve">        Source Name:</t>
  </si>
  <si>
    <t xml:space="preserve">    Source Code:</t>
  </si>
  <si>
    <t>Source Address:</t>
  </si>
  <si>
    <t>Source Contact Name:</t>
  </si>
  <si>
    <t xml:space="preserve">      Contact Telephone:</t>
  </si>
  <si>
    <r>
      <t xml:space="preserve">below.  </t>
    </r>
    <r>
      <rPr>
        <b/>
        <sz val="10"/>
        <rFont val="Arial"/>
        <family val="2"/>
      </rPr>
      <t xml:space="preserve">Attach a copy of the commitment letter, </t>
    </r>
    <r>
      <rPr>
        <sz val="10"/>
        <rFont val="Arial"/>
        <family val="2"/>
      </rPr>
      <t>indicating the specific amount and purpose of its funding behind the</t>
    </r>
  </si>
  <si>
    <r>
      <t>If above is yes,</t>
    </r>
    <r>
      <rPr>
        <sz val="10"/>
        <rFont val="Arial"/>
        <family val="2"/>
      </rPr>
      <t xml:space="preserve"> what is the Amount?</t>
    </r>
  </si>
  <si>
    <t>If used, what is the percentage of Tax-Exempt Bond financing to the Aggregate Basis of the development?</t>
  </si>
  <si>
    <t xml:space="preserve">   Land</t>
  </si>
  <si>
    <t xml:space="preserve">   Existing Structures</t>
  </si>
  <si>
    <t xml:space="preserve">   Demolition</t>
  </si>
  <si>
    <t xml:space="preserve">   New Building</t>
  </si>
  <si>
    <t xml:space="preserve">   Rehabilitation</t>
  </si>
  <si>
    <t xml:space="preserve">   General Requirements</t>
  </si>
  <si>
    <t xml:space="preserve">   Contractor Overhead</t>
  </si>
  <si>
    <t xml:space="preserve">   Contractor Profit</t>
  </si>
  <si>
    <t xml:space="preserve">   Contractor Contingency</t>
  </si>
  <si>
    <t xml:space="preserve">   Construction Interest</t>
  </si>
  <si>
    <t xml:space="preserve">   Bond Premium</t>
  </si>
  <si>
    <t xml:space="preserve">   Title &amp; Recording</t>
  </si>
  <si>
    <t xml:space="preserve">   Market Study</t>
  </si>
  <si>
    <t xml:space="preserve">   Partnership Organization</t>
  </si>
  <si>
    <t xml:space="preserve">   Tax Opinion</t>
  </si>
  <si>
    <t xml:space="preserve">   Operating Reserve</t>
  </si>
  <si>
    <t>Purchase of Land and Buildings</t>
  </si>
  <si>
    <t>Site Work</t>
  </si>
  <si>
    <t>Development Costs:</t>
  </si>
  <si>
    <t xml:space="preserve">Subtotals  </t>
  </si>
  <si>
    <t xml:space="preserve">   Other:</t>
  </si>
  <si>
    <t>Rehabilitation and New Construction</t>
  </si>
  <si>
    <t>Other Fees</t>
  </si>
  <si>
    <t>Interim Costs</t>
  </si>
  <si>
    <t xml:space="preserve">   Credit Enhancement</t>
  </si>
  <si>
    <t>Financing Fees and Expenses</t>
  </si>
  <si>
    <t>Soft Costs</t>
  </si>
  <si>
    <t xml:space="preserve">   Environmental Review</t>
  </si>
  <si>
    <t>Syndication Costs</t>
  </si>
  <si>
    <t>What is the anticipated annual tax credit amount that you expect for this development?</t>
  </si>
  <si>
    <t>Its:</t>
  </si>
  <si>
    <t xml:space="preserve">By:                                                                                                         Date: </t>
  </si>
  <si>
    <t>My Commission Expires:</t>
  </si>
  <si>
    <t>based on the information contained in this application and the applicable</t>
  </si>
  <si>
    <t xml:space="preserve">       Date:</t>
  </si>
  <si>
    <t>day of</t>
  </si>
  <si>
    <t xml:space="preserve"> , </t>
  </si>
  <si>
    <t>(L.S.)</t>
  </si>
  <si>
    <t>Sworn to before me this</t>
  </si>
  <si>
    <t>Notary Public For</t>
  </si>
  <si>
    <t>letters dated</t>
  </si>
  <si>
    <t xml:space="preserve">   Bridge Loan Expenses</t>
  </si>
  <si>
    <t>Developer Costs</t>
  </si>
  <si>
    <t xml:space="preserve">   Developer Fee</t>
  </si>
  <si>
    <t>Development Reserves</t>
  </si>
  <si>
    <r>
      <t xml:space="preserve">For </t>
    </r>
    <r>
      <rPr>
        <b/>
        <sz val="10"/>
        <rFont val="Arial"/>
        <family val="2"/>
      </rPr>
      <t>adaptive reuse</t>
    </r>
    <r>
      <rPr>
        <sz val="10"/>
        <rFont val="Arial"/>
        <family val="2"/>
      </rPr>
      <t xml:space="preserve"> developments, separate any New Construction costs from Rehabilitation costs on this schedule.</t>
    </r>
  </si>
  <si>
    <t xml:space="preserve"> Homeless</t>
  </si>
  <si>
    <t xml:space="preserve"> Older Persons (ages 55+)</t>
  </si>
  <si>
    <t xml:space="preserve"> Developmentally or Physically Disabled</t>
  </si>
  <si>
    <t xml:space="preserve"> Persons with Mental Illness</t>
  </si>
  <si>
    <t xml:space="preserve"> 100% Detached Single Family</t>
  </si>
  <si>
    <t xml:space="preserve"> 100% Duplex</t>
  </si>
  <si>
    <t xml:space="preserve"> 24 Units or Less</t>
  </si>
  <si>
    <t xml:space="preserve"> HOPE VI Development</t>
  </si>
  <si>
    <t xml:space="preserve"> Adaptive Reuse</t>
  </si>
  <si>
    <t>Cost Summary:</t>
  </si>
  <si>
    <t>Hard Costs =</t>
  </si>
  <si>
    <t>Hard Costs / Total Development Costs =</t>
  </si>
  <si>
    <t xml:space="preserve">  Must be 65% or greater</t>
  </si>
  <si>
    <t>Contractor Cost Limits:</t>
  </si>
  <si>
    <t>General Requirements / Hard Construction Costs =</t>
  </si>
  <si>
    <t xml:space="preserve"> Must be 6% or less</t>
  </si>
  <si>
    <t xml:space="preserve"> Must be 8% or less</t>
  </si>
  <si>
    <t>Annual Operating Expense per Unit =</t>
  </si>
  <si>
    <t>Hard Construction Costs per Unit =</t>
  </si>
  <si>
    <t xml:space="preserve"> amount required by the Physical Needs</t>
  </si>
  <si>
    <t xml:space="preserve"> of this amount must be attributed to interior unit</t>
  </si>
  <si>
    <t xml:space="preserve"> rehabilitation costs.</t>
  </si>
  <si>
    <t>Hard Construction Costs =</t>
  </si>
  <si>
    <t>Identify Type of Special Needs:</t>
  </si>
  <si>
    <t>Total Annual Rental Income</t>
  </si>
  <si>
    <t xml:space="preserve">                   Total Operating</t>
  </si>
  <si>
    <t xml:space="preserve">               Total Maintenance</t>
  </si>
  <si>
    <t xml:space="preserve">               Total Taxes</t>
  </si>
  <si>
    <t xml:space="preserve">                      On what page of the marketing plan is this preference/outreach described?</t>
  </si>
  <si>
    <t>3</t>
  </si>
  <si>
    <t>Syndication Information:</t>
  </si>
  <si>
    <t>Development Cost Summary:</t>
  </si>
  <si>
    <t>Itemized Costs</t>
  </si>
  <si>
    <t xml:space="preserve">        Qualifying Development Cost</t>
  </si>
  <si>
    <t xml:space="preserve"> Total Development Cost</t>
  </si>
  <si>
    <t xml:space="preserve"> Less Cost of Land</t>
  </si>
  <si>
    <t xml:space="preserve"> Less Portion of Federal Grant used to Finance</t>
  </si>
  <si>
    <t xml:space="preserve"> Less Amount of Non-qualified Nonrecourse Financing</t>
  </si>
  <si>
    <t xml:space="preserve"> Less Nonpaying Excess Portion of Higher Quality</t>
  </si>
  <si>
    <t xml:space="preserve"> Less Historic Tax Credits (Residential Only)</t>
  </si>
  <si>
    <t xml:space="preserve"> Total Eligible Basis</t>
  </si>
  <si>
    <t xml:space="preserve"> Multiplied by Applicable Fraction</t>
  </si>
  <si>
    <r>
      <t xml:space="preserve"> QCT </t>
    </r>
    <r>
      <rPr>
        <sz val="10"/>
        <rFont val="Arial"/>
        <family val="2"/>
      </rPr>
      <t xml:space="preserve">or </t>
    </r>
    <r>
      <rPr>
        <b/>
        <sz val="10"/>
        <rFont val="Arial"/>
        <family val="2"/>
      </rPr>
      <t>DDA</t>
    </r>
    <r>
      <rPr>
        <sz val="10"/>
        <rFont val="Arial"/>
        <family val="2"/>
      </rPr>
      <t xml:space="preserve"> (basis boost)</t>
    </r>
  </si>
  <si>
    <t xml:space="preserve"> Total Qualified Basis</t>
  </si>
  <si>
    <r>
      <t xml:space="preserve">Consult your </t>
    </r>
    <r>
      <rPr>
        <b/>
        <sz val="10"/>
        <rFont val="Arial"/>
        <family val="2"/>
      </rPr>
      <t>tax attorney</t>
    </r>
    <r>
      <rPr>
        <sz val="10"/>
        <rFont val="Arial"/>
        <family val="2"/>
      </rPr>
      <t xml:space="preserve"> or </t>
    </r>
    <r>
      <rPr>
        <b/>
        <sz val="10"/>
        <rFont val="Arial"/>
        <family val="2"/>
      </rPr>
      <t xml:space="preserve">tax accountant </t>
    </r>
    <r>
      <rPr>
        <sz val="10"/>
        <rFont val="Arial"/>
        <family val="2"/>
      </rPr>
      <t>to determine which development costs should be included for tax credit purposes.</t>
    </r>
  </si>
  <si>
    <t xml:space="preserve"> a) Newly constructed and federally subsidized</t>
  </si>
  <si>
    <r>
      <t xml:space="preserve"> b) Newly constructed and </t>
    </r>
    <r>
      <rPr>
        <b/>
        <sz val="10"/>
        <rFont val="Arial"/>
        <family val="2"/>
      </rPr>
      <t>not</t>
    </r>
    <r>
      <rPr>
        <sz val="10"/>
        <rFont val="Arial"/>
        <family val="2"/>
      </rPr>
      <t xml:space="preserve"> </t>
    </r>
    <r>
      <rPr>
        <sz val="10"/>
        <rFont val="Arial"/>
        <family val="2"/>
      </rPr>
      <t>federally subsidized</t>
    </r>
  </si>
  <si>
    <t xml:space="preserve"> c) Existing building</t>
  </si>
  <si>
    <t xml:space="preserve"> d) Section 42(e) rehabilitation expenditures federally subsidized</t>
  </si>
  <si>
    <r>
      <t xml:space="preserve"> e) Section 42(e) rehabilitation expenditures </t>
    </r>
    <r>
      <rPr>
        <b/>
        <sz val="10"/>
        <rFont val="Arial"/>
        <family val="2"/>
      </rPr>
      <t xml:space="preserve">not </t>
    </r>
    <r>
      <rPr>
        <sz val="10"/>
        <rFont val="Arial"/>
        <family val="2"/>
      </rPr>
      <t>federally subsidized</t>
    </r>
  </si>
  <si>
    <t xml:space="preserve"> f) Not federally subsidized by reason of 40-50 rule under Sec. 42(i)(2)(E)</t>
  </si>
  <si>
    <t xml:space="preserve"> g) Allocation counting toward the 10% nonprofit requirement under Sec. 42(h)(5)</t>
  </si>
  <si>
    <t>Intend on syndicating tax credits for development?</t>
  </si>
  <si>
    <t>Type of offering:</t>
  </si>
  <si>
    <t>Public</t>
  </si>
  <si>
    <t>Private</t>
  </si>
  <si>
    <t>Type of investors:</t>
  </si>
  <si>
    <t>Individuals</t>
  </si>
  <si>
    <t>Corporations</t>
  </si>
  <si>
    <t>Name of Fund:</t>
  </si>
  <si>
    <t>Name of Syndicator:</t>
  </si>
  <si>
    <t>When will these funds be paid in?</t>
  </si>
  <si>
    <t>Itemized Ineligible Costs:</t>
  </si>
  <si>
    <t xml:space="preserve">                 Syndication Value Per Tax Credit Dollar:</t>
  </si>
  <si>
    <t xml:space="preserve">                 Anticipated Annual Tax Credit Amount:</t>
  </si>
  <si>
    <t xml:space="preserve">                 Expected Total Syndication Proceeds:</t>
  </si>
  <si>
    <t>* Per IRS Rev. ruling 2004-82.</t>
  </si>
  <si>
    <t>Building Information:</t>
  </si>
  <si>
    <t>Authority Use Only</t>
  </si>
  <si>
    <t>BIN #</t>
  </si>
  <si>
    <t>Bldg.# or Letter</t>
  </si>
  <si>
    <t>Number &amp; Street Name</t>
  </si>
  <si>
    <t>Total Units</t>
  </si>
  <si>
    <t>Units by Bedroom Size</t>
  </si>
  <si>
    <r>
      <t xml:space="preserve">Complete the following information for </t>
    </r>
    <r>
      <rPr>
        <b/>
        <sz val="10"/>
        <rFont val="Arial"/>
        <family val="2"/>
      </rPr>
      <t>each residential rental building</t>
    </r>
    <r>
      <rPr>
        <sz val="10"/>
        <rFont val="Arial"/>
        <family val="2"/>
      </rPr>
      <t xml:space="preserve"> for which Low-Income Housing Tax Credits </t>
    </r>
    <r>
      <rPr>
        <b/>
        <sz val="10"/>
        <rFont val="Arial"/>
        <family val="2"/>
      </rPr>
      <t>are being</t>
    </r>
  </si>
  <si>
    <r>
      <t>requested</t>
    </r>
    <r>
      <rPr>
        <sz val="10"/>
        <rFont val="Arial"/>
        <family val="2"/>
      </rPr>
      <t xml:space="preserve">.  Each building must have a street address, </t>
    </r>
    <r>
      <rPr>
        <b/>
        <sz val="10"/>
        <rFont val="Arial"/>
        <family val="2"/>
      </rPr>
      <t>not a post office box</t>
    </r>
    <r>
      <rPr>
        <sz val="10"/>
        <rFont val="Arial"/>
        <family val="2"/>
      </rPr>
      <t>.  The owner must designate each building with a</t>
    </r>
  </si>
  <si>
    <r>
      <t>number or letter</t>
    </r>
    <r>
      <rPr>
        <sz val="10"/>
        <rFont val="Arial"/>
        <family val="2"/>
      </rPr>
      <t>.  Make extra copies as needed.</t>
    </r>
  </si>
  <si>
    <t xml:space="preserve">Actual </t>
  </si>
  <si>
    <t xml:space="preserve">Anticipated </t>
  </si>
  <si>
    <r>
      <t xml:space="preserve">Placed-In-Service Date of the </t>
    </r>
    <r>
      <rPr>
        <b/>
        <sz val="10"/>
        <rFont val="Arial"/>
        <family val="2"/>
      </rPr>
      <t>first</t>
    </r>
    <r>
      <rPr>
        <sz val="10"/>
        <rFont val="Arial"/>
        <family val="2"/>
      </rPr>
      <t xml:space="preserve"> building in the development:</t>
    </r>
  </si>
  <si>
    <r>
      <t xml:space="preserve">Placed-In-Service Date of the </t>
    </r>
    <r>
      <rPr>
        <b/>
        <sz val="10"/>
        <rFont val="Arial"/>
        <family val="2"/>
      </rPr>
      <t>last</t>
    </r>
    <r>
      <rPr>
        <sz val="10"/>
        <rFont val="Arial"/>
        <family val="2"/>
      </rPr>
      <t xml:space="preserve"> building in the development:</t>
    </r>
  </si>
  <si>
    <t xml:space="preserve"> Verification of 10% Expenditure</t>
  </si>
  <si>
    <t xml:space="preserve"> Placed-In-Service</t>
  </si>
  <si>
    <t xml:space="preserve"> New Construction</t>
  </si>
  <si>
    <t xml:space="preserve"> Acquisition</t>
  </si>
  <si>
    <t xml:space="preserve"> Rehabilitation</t>
  </si>
  <si>
    <t xml:space="preserve"> Street Address:</t>
  </si>
  <si>
    <t xml:space="preserve"> City:</t>
  </si>
  <si>
    <t xml:space="preserve"> State:</t>
  </si>
  <si>
    <t xml:space="preserve"> Zip:</t>
  </si>
  <si>
    <t xml:space="preserve"> Developer Name:</t>
  </si>
  <si>
    <t xml:space="preserve"> Contact Name:</t>
  </si>
  <si>
    <t xml:space="preserve"> Telephone # :</t>
  </si>
  <si>
    <t xml:space="preserve"> Fax # :</t>
  </si>
  <si>
    <t xml:space="preserve"> Email Address:</t>
  </si>
  <si>
    <t xml:space="preserve"> Co-Developer:</t>
  </si>
  <si>
    <t xml:space="preserve"> Tax Attorney:</t>
  </si>
  <si>
    <t xml:space="preserve"> Consultant:</t>
  </si>
  <si>
    <t xml:space="preserve"> CPA Company:</t>
  </si>
  <si>
    <t xml:space="preserve"> Architect Company:</t>
  </si>
  <si>
    <t xml:space="preserve">  Zip:</t>
  </si>
  <si>
    <t xml:space="preserve"> Address:</t>
  </si>
  <si>
    <r>
      <t>If yes,</t>
    </r>
    <r>
      <rPr>
        <sz val="10"/>
        <rFont val="Arial"/>
        <family val="2"/>
      </rPr>
      <t xml:space="preserve"> provide attorney opinion on whether the proposal qualifies for tax credits on acquisition costs.</t>
    </r>
  </si>
  <si>
    <t>compared to market rate units in the development?</t>
  </si>
  <si>
    <t>Demolition of Concrete Block</t>
  </si>
  <si>
    <t>Demolition of Brick</t>
  </si>
  <si>
    <t>Demolition of Ornamental Railings- Stairs</t>
  </si>
  <si>
    <t>Demolition of Ornamental Fence</t>
  </si>
  <si>
    <t>Demolish Roof System</t>
  </si>
  <si>
    <t>Demolish Exterior Wall</t>
  </si>
  <si>
    <t>Demolish Casing/Trim/Chair Rail/Molding</t>
  </si>
  <si>
    <t>Demolish Kitchen Cabinets</t>
  </si>
  <si>
    <t>Demolish Shelving</t>
  </si>
  <si>
    <t>Demolish Walls / Floor Insulation</t>
  </si>
  <si>
    <t>Demolish Attic Insulation</t>
  </si>
  <si>
    <t>Demolish Carpet and Pad</t>
  </si>
  <si>
    <t>Repair Replace Engineered Wood Flooring</t>
  </si>
  <si>
    <t>Repair/Replace Oak / Natural Flooring</t>
  </si>
  <si>
    <t>Repair/Replace Subfloor and Vinyl</t>
  </si>
  <si>
    <t>Remove/Dispose Vinyl Siding</t>
  </si>
  <si>
    <t>Remove/Dispose Fiber Cement Board Siding</t>
  </si>
  <si>
    <t>Remove/Dispose Porch Columns</t>
  </si>
  <si>
    <t>Per SQ.</t>
  </si>
  <si>
    <t>Remove Drywall</t>
  </si>
  <si>
    <t>Remove Mirror- Plate Glass</t>
  </si>
  <si>
    <t>Remove Shower Door</t>
  </si>
  <si>
    <t>Will all low-income units be comparable in terms of construction quality and amenities when</t>
  </si>
  <si>
    <r>
      <t xml:space="preserve">Will </t>
    </r>
    <r>
      <rPr>
        <b/>
        <sz val="10"/>
        <rFont val="Arial"/>
        <family val="2"/>
      </rPr>
      <t xml:space="preserve">any </t>
    </r>
    <r>
      <rPr>
        <sz val="10"/>
        <rFont val="Arial"/>
        <family val="2"/>
      </rPr>
      <t>tenants pay parking fees?</t>
    </r>
  </si>
  <si>
    <t>Page 9</t>
  </si>
  <si>
    <t>Page 10</t>
  </si>
  <si>
    <t>Page 11</t>
  </si>
  <si>
    <t>Page 13</t>
  </si>
  <si>
    <r>
      <t>If yes,</t>
    </r>
    <r>
      <rPr>
        <sz val="10"/>
        <rFont val="Arial"/>
        <family val="2"/>
      </rPr>
      <t xml:space="preserve"> what was the date of the bond issuance?</t>
    </r>
  </si>
  <si>
    <r>
      <t>If yes,</t>
    </r>
    <r>
      <rPr>
        <sz val="10"/>
        <rFont val="Arial"/>
        <family val="2"/>
      </rPr>
      <t xml:space="preserve"> identify the type of project-based rental assistance:</t>
    </r>
  </si>
  <si>
    <t xml:space="preserve">       % of units:</t>
  </si>
  <si>
    <t xml:space="preserve">      Buyer's Basis</t>
  </si>
  <si>
    <t xml:space="preserve">      Related Party</t>
  </si>
  <si>
    <r>
      <t xml:space="preserve"> 50%</t>
    </r>
    <r>
      <rPr>
        <sz val="10"/>
        <rFont val="Arial"/>
        <family val="2"/>
      </rPr>
      <t xml:space="preserve"> or less of Area Median Income.</t>
    </r>
  </si>
  <si>
    <r>
      <t xml:space="preserve"> 60%</t>
    </r>
    <r>
      <rPr>
        <sz val="10"/>
        <rFont val="Arial"/>
        <family val="2"/>
      </rPr>
      <t xml:space="preserve"> or less of Area Median Income.</t>
    </r>
  </si>
  <si>
    <t xml:space="preserve"> Deep rent skewing option as defined in Sec. 142 (d)(4)(B) of the Internal Revenue Code.</t>
  </si>
  <si>
    <t xml:space="preserve">Total Utility Allowance (round UP to the nearest dollar): </t>
  </si>
  <si>
    <t>years thereafter, to waive the special targeting of 50% of median income and increase the targeting to 60% of median income (provided the</t>
  </si>
  <si>
    <t>x 1/every 10 beds =</t>
  </si>
  <si>
    <t>+ parking for staff = # of planned spaces:</t>
  </si>
  <si>
    <t>owner/applicant chose the 40/60 election) if (a) the development has had at least a two year history of vacancies averaging at least 20% which</t>
  </si>
  <si>
    <t>can be evidenced to the Authority through project audits and/or (b) the Applicant can demonstrate that other conditions exist which threaten</t>
  </si>
  <si>
    <t>Funding Sources:</t>
  </si>
  <si>
    <t>Development Type:</t>
  </si>
  <si>
    <t xml:space="preserve"> 100% Special Needs Housing (identify type below)</t>
  </si>
  <si>
    <t>Contractor Profit and Overhead / Hard Construction Costs =</t>
  </si>
  <si>
    <r>
      <t xml:space="preserve"> * Less Ineligible Costs (itemize on </t>
    </r>
    <r>
      <rPr>
        <b/>
        <sz val="10"/>
        <rFont val="Arial"/>
        <family val="2"/>
      </rPr>
      <t>pg. 14</t>
    </r>
    <r>
      <rPr>
        <sz val="10"/>
        <rFont val="Arial"/>
        <family val="2"/>
      </rPr>
      <t>)</t>
    </r>
  </si>
  <si>
    <r>
      <t xml:space="preserve">* Ineligible costs </t>
    </r>
    <r>
      <rPr>
        <b/>
        <u/>
        <sz val="10"/>
        <rFont val="Arial"/>
        <family val="2"/>
      </rPr>
      <t>must</t>
    </r>
    <r>
      <rPr>
        <b/>
        <sz val="10"/>
        <rFont val="Arial"/>
        <family val="2"/>
      </rPr>
      <t xml:space="preserve"> be itemized on page 14 of this application.</t>
    </r>
  </si>
  <si>
    <t>Ineligible Costs:</t>
  </si>
  <si>
    <t>Page 14</t>
  </si>
  <si>
    <t>Acknowledgement and Agreements:</t>
  </si>
  <si>
    <t>1.</t>
  </si>
  <si>
    <t>2.</t>
  </si>
  <si>
    <t>3.</t>
  </si>
  <si>
    <t>Open Line Item For Developer's Use As Needed</t>
  </si>
  <si>
    <t>Total Construction</t>
  </si>
  <si>
    <t>General Requirements (max 6%)</t>
  </si>
  <si>
    <t>Contractor Profit and Overhead (max 8%)</t>
  </si>
  <si>
    <t>Total Project Development</t>
  </si>
  <si>
    <t>Total Project Development (less site work)</t>
  </si>
  <si>
    <t>Summary of</t>
  </si>
  <si>
    <t>Const Cost Addm.</t>
  </si>
  <si>
    <t>Difference</t>
  </si>
  <si>
    <t>Ornamental Fence</t>
  </si>
  <si>
    <t>Ornamental Gate</t>
  </si>
  <si>
    <t>Attics- R-38 Blown-In Recycled Cellulose</t>
  </si>
  <si>
    <t>Material Information / Notes/ Comments</t>
  </si>
  <si>
    <t>Reviewed and approved for submission by:</t>
  </si>
  <si>
    <t>(Company / Firm Name)</t>
  </si>
  <si>
    <t>(Date)</t>
  </si>
  <si>
    <t>(Name &amp; Title)</t>
  </si>
  <si>
    <t>4.</t>
  </si>
  <si>
    <t>5.</t>
  </si>
  <si>
    <t>6.</t>
  </si>
  <si>
    <t>7.</t>
  </si>
  <si>
    <t>Page 17</t>
  </si>
  <si>
    <t>8.</t>
  </si>
  <si>
    <t>9.</t>
  </si>
  <si>
    <t>If development is more than one building:</t>
  </si>
  <si>
    <t>10.</t>
  </si>
  <si>
    <t>11.</t>
  </si>
  <si>
    <t>12.</t>
  </si>
  <si>
    <t>13.</t>
  </si>
  <si>
    <t>14.</t>
  </si>
  <si>
    <t>15.</t>
  </si>
  <si>
    <t>16.</t>
  </si>
  <si>
    <t>17.</t>
  </si>
  <si>
    <t>Site Work &amp; Utilities</t>
  </si>
  <si>
    <t>Qty</t>
  </si>
  <si>
    <t>Unit Price</t>
  </si>
  <si>
    <t>Total Cost</t>
  </si>
  <si>
    <t>Clearing/Grubbing</t>
  </si>
  <si>
    <t>ACRE</t>
  </si>
  <si>
    <t>Per ACRE</t>
  </si>
  <si>
    <t>Excavate Lot To Proper Grade</t>
  </si>
  <si>
    <t>CY</t>
  </si>
  <si>
    <t>Per CY</t>
  </si>
  <si>
    <t>Excavate Footings/Foundation</t>
  </si>
  <si>
    <t>LF</t>
  </si>
  <si>
    <t>Per LF</t>
  </si>
  <si>
    <t>Water Line to Street &amp; Tie-In</t>
  </si>
  <si>
    <t>EA</t>
  </si>
  <si>
    <t>Per EA</t>
  </si>
  <si>
    <t>Sanitary Line To Street &amp; Tie-In</t>
  </si>
  <si>
    <t>Sanitary Sewer Manhole/Structure</t>
  </si>
  <si>
    <t>Storm Sewer</t>
  </si>
  <si>
    <t>Storm Sewer Manhole/Inlet Structure</t>
  </si>
  <si>
    <t>Gas Line- Complete</t>
  </si>
  <si>
    <t>Electric/Power Line To Unit</t>
  </si>
  <si>
    <t>Site Lighting-Complete- Per Light Pole</t>
  </si>
  <si>
    <t>POLES</t>
  </si>
  <si>
    <t>Per POLE</t>
  </si>
  <si>
    <t>Concrete &amp; Paving</t>
  </si>
  <si>
    <t xml:space="preserve">Demolish/Dispose of Concrete  </t>
  </si>
  <si>
    <t>Demolish/Dispose of Asphalt</t>
  </si>
  <si>
    <t>Concrete Slab On Grade, incl. gravel &amp; vapor barrier</t>
  </si>
  <si>
    <t>SF</t>
  </si>
  <si>
    <t>Per SF</t>
  </si>
  <si>
    <t>Concrete Driveway- Finished</t>
  </si>
  <si>
    <t>SY</t>
  </si>
  <si>
    <t>Per SY</t>
  </si>
  <si>
    <t>Concrete Sidewalk- Finished</t>
  </si>
  <si>
    <t>Concrete Curb &amp; Gutter</t>
  </si>
  <si>
    <t>Parking Striping &amp; Signage</t>
  </si>
  <si>
    <t>LS</t>
  </si>
  <si>
    <t>Per LS</t>
  </si>
  <si>
    <t>Dumpster Pad &amp; Fencing- Complete</t>
  </si>
  <si>
    <t>Concrete Porch</t>
  </si>
  <si>
    <t>Masonry</t>
  </si>
  <si>
    <t>Brick Veneer</t>
  </si>
  <si>
    <t>Metals</t>
  </si>
  <si>
    <t>Ornamental Railings- Stairs</t>
  </si>
  <si>
    <t>Lintels</t>
  </si>
  <si>
    <t>Support Column</t>
  </si>
  <si>
    <t>3/4" Tongue &amp; Groove Floor Sheathing</t>
  </si>
  <si>
    <t>Bathroom Vanity/Base Cabinets</t>
  </si>
  <si>
    <t>Vinyl Coated Metal Wire Shelving</t>
  </si>
  <si>
    <t>Insulation</t>
  </si>
  <si>
    <t>Attics- R-38 Blown-In</t>
  </si>
  <si>
    <t>Flooring-Carpet</t>
  </si>
  <si>
    <t>Remove Carpet/Pad</t>
  </si>
  <si>
    <t>Flooring-Vinyl</t>
  </si>
  <si>
    <t>Subtotal</t>
  </si>
  <si>
    <t>Flooring-Wood</t>
  </si>
  <si>
    <t>Remove Ceramic Tile &amp; Dispose</t>
  </si>
  <si>
    <t>Ceramic Tile Walls/Tub Surrounds- Thin Set</t>
  </si>
  <si>
    <t>House Wrap- Fully Taped</t>
  </si>
  <si>
    <t>Fiber Cement Board Siding- Plank Type</t>
  </si>
  <si>
    <t>Fiber Cement Board Siding- Shingle Type</t>
  </si>
  <si>
    <t>Aluminum Gutters &amp; Downspouts</t>
  </si>
  <si>
    <t>Roofing</t>
  </si>
  <si>
    <t>Tear-off &amp; dispose existing roofing &amp; felt</t>
  </si>
  <si>
    <t>SQ</t>
  </si>
  <si>
    <t xml:space="preserve">Exterior Pre-Hung, Metal Door- Standard </t>
  </si>
  <si>
    <t xml:space="preserve">ADA Exterior Pre-Hung, Metal Door- Standard </t>
  </si>
  <si>
    <t>Medicine Cabinet- Basic</t>
  </si>
  <si>
    <t>Mirror- Plate Glass</t>
  </si>
  <si>
    <t>Shower Door- Tub</t>
  </si>
  <si>
    <t>Shower Door- Stall</t>
  </si>
  <si>
    <r>
      <t>If yes,</t>
    </r>
    <r>
      <rPr>
        <sz val="10"/>
        <rFont val="Arial"/>
        <family val="2"/>
      </rPr>
      <t xml:space="preserve"> what %?</t>
    </r>
  </si>
  <si>
    <t>Bathtub-Standard</t>
  </si>
  <si>
    <t>Shower Stall- Standard</t>
  </si>
  <si>
    <t>ADA Accessible Shower Stall/Unit</t>
  </si>
  <si>
    <t>Bathroom Sink Faucet- Standard</t>
  </si>
  <si>
    <t>Interior Light Fixture- Standard</t>
  </si>
  <si>
    <t>Exterior Light Fixture- Standard</t>
  </si>
  <si>
    <t>Exterior Spot/Flood Light- Standard</t>
  </si>
  <si>
    <t>400 Amp service with two meters and disconnect</t>
  </si>
  <si>
    <t>HVAC</t>
  </si>
  <si>
    <t>Air Handler</t>
  </si>
  <si>
    <t>Programmable Thermostat</t>
  </si>
  <si>
    <t>Interior Painting Drywall Sprayed</t>
  </si>
  <si>
    <t>Interior Painting Doors</t>
  </si>
  <si>
    <t>Interior Painting Base and Window Casing</t>
  </si>
  <si>
    <t>Doors</t>
  </si>
  <si>
    <t>Windows</t>
  </si>
  <si>
    <t>Drywall / Acoustics</t>
  </si>
  <si>
    <t>Mirrors / Shower Door / Bath Accessories</t>
  </si>
  <si>
    <t>Plumbing</t>
  </si>
  <si>
    <t>Electrical / Lighting</t>
  </si>
  <si>
    <t>Miscellaneous / Other Items Not Included</t>
  </si>
  <si>
    <t>Site Work and Utilities</t>
  </si>
  <si>
    <t>Concrete and Paving</t>
  </si>
  <si>
    <t>Framing / Rough Carpentry</t>
  </si>
  <si>
    <t>Finish / Trim Carpentry</t>
  </si>
  <si>
    <t>Flooring - Carpet</t>
  </si>
  <si>
    <t>Flooring - Vinyl</t>
  </si>
  <si>
    <t>Flooring - Wood</t>
  </si>
  <si>
    <t>Siding / Soffit / Fascia / Gutters</t>
  </si>
  <si>
    <t>Heating, Ventilating and Air Conditioning</t>
  </si>
  <si>
    <t>Painting</t>
  </si>
  <si>
    <t>Miscellaneous / Other items not included</t>
  </si>
  <si>
    <t>CONSTRUCTION COST SUMMARY</t>
  </si>
  <si>
    <t>Flooring / Wall - Tile</t>
  </si>
  <si>
    <t>Flooring / Wall- Tile</t>
  </si>
  <si>
    <t>Federal Funds Summary (Please select all that are applicable):</t>
  </si>
  <si>
    <t xml:space="preserve"> HOME Funds (State)</t>
  </si>
  <si>
    <t xml:space="preserve"> HOME Funds (Local Participating Jurisdiction)</t>
  </si>
  <si>
    <t xml:space="preserve"> Other Federal Funding - Please identify:</t>
  </si>
  <si>
    <t xml:space="preserve"> RHS Section 514, 515, or 516</t>
  </si>
  <si>
    <r>
      <t>If yes,</t>
    </r>
    <r>
      <rPr>
        <sz val="10"/>
        <rFont val="Arial"/>
        <family val="2"/>
      </rPr>
      <t xml:space="preserve"> have the federal grants been removed from basis?</t>
    </r>
  </si>
  <si>
    <t>Which of the following credits are you applying to receive?:</t>
  </si>
  <si>
    <t xml:space="preserve"> 9% Tax Credit</t>
  </si>
  <si>
    <t xml:space="preserve"> 4% Tax Credit</t>
  </si>
  <si>
    <r>
      <t xml:space="preserve">Are there any federal </t>
    </r>
    <r>
      <rPr>
        <b/>
        <sz val="10"/>
        <rFont val="Arial"/>
        <family val="2"/>
      </rPr>
      <t>grants</t>
    </r>
    <r>
      <rPr>
        <sz val="10"/>
        <rFont val="Arial"/>
        <family val="2"/>
      </rPr>
      <t xml:space="preserve"> included in the funding sources?</t>
    </r>
  </si>
  <si>
    <t>Page 15</t>
  </si>
  <si>
    <t>Data Entry Instructions:</t>
  </si>
  <si>
    <t xml:space="preserve"> Initial Application</t>
  </si>
  <si>
    <t>Total # of HOME-Assisted Units:</t>
  </si>
  <si>
    <t>HOME-Assisted Units Fixed or Floating?</t>
  </si>
  <si>
    <t>Fixed</t>
  </si>
  <si>
    <t>Floating</t>
  </si>
  <si>
    <r>
      <t xml:space="preserve">appropriate </t>
    </r>
    <r>
      <rPr>
        <b/>
        <sz val="10"/>
        <rFont val="Arial"/>
        <family val="2"/>
      </rPr>
      <t>Tab</t>
    </r>
    <r>
      <rPr>
        <sz val="10"/>
        <rFont val="Arial"/>
        <family val="2"/>
      </rPr>
      <t xml:space="preserve"> in the Application package.</t>
    </r>
  </si>
  <si>
    <t xml:space="preserve"> Tax Exempt Bond</t>
  </si>
  <si>
    <r>
      <t>List each Principal individually with his/her associated developments:  (attach additional pages if necessary) (</t>
    </r>
    <r>
      <rPr>
        <b/>
        <sz val="10"/>
        <rFont val="Arial"/>
        <family val="2"/>
      </rPr>
      <t>N/A for TEB</t>
    </r>
    <r>
      <rPr>
        <sz val="10"/>
        <rFont val="Arial"/>
        <family val="2"/>
      </rPr>
      <t>)</t>
    </r>
  </si>
  <si>
    <t>Heated Sq. Ft.</t>
  </si>
  <si>
    <r>
      <t xml:space="preserve">On the </t>
    </r>
    <r>
      <rPr>
        <b/>
        <sz val="10"/>
        <rFont val="Arial"/>
        <family val="2"/>
      </rPr>
      <t>placed-in-service</t>
    </r>
    <r>
      <rPr>
        <sz val="10"/>
        <rFont val="Arial"/>
        <family val="2"/>
      </rPr>
      <t xml:space="preserve"> date (All TEB Applicants)</t>
    </r>
  </si>
  <si>
    <t xml:space="preserve"> Other:</t>
  </si>
  <si>
    <t xml:space="preserve"> HUD rental assistance. ID HUD type:</t>
  </si>
  <si>
    <t>HUD Utility Schedule Model</t>
  </si>
  <si>
    <t>Revenue</t>
  </si>
  <si>
    <t>Non-Revenue</t>
  </si>
  <si>
    <t xml:space="preserve"> 501(c)(3) Bonds</t>
  </si>
  <si>
    <t>Mgr/Maint/Security Units:</t>
  </si>
  <si>
    <t>Market Rate Units or Manager/Maintenance/Security Units</t>
  </si>
  <si>
    <t>Proposed Market Rate Monthly Tenant Rent (if no rent, enter $0.00)</t>
  </si>
  <si>
    <t>Attorney signature required for all application submissions EXCEPT TAX EXEMPT BOND INITIAL APPLICATION:</t>
  </si>
  <si>
    <t xml:space="preserve"> Must be a minimum of $20,000 per unit or the</t>
  </si>
  <si>
    <t>Previous ID #</t>
  </si>
  <si>
    <t>HUD (developments with HUD PBRA)</t>
  </si>
  <si>
    <t>Applicable Fraction (lesser of Line 7 and Line 8):</t>
  </si>
  <si>
    <t>Contractor Contingency</t>
  </si>
  <si>
    <t>Development located within city limits?</t>
  </si>
  <si>
    <t>Listed on National Register of Historic Places?</t>
  </si>
  <si>
    <r>
      <t>If yes,</t>
    </r>
    <r>
      <rPr>
        <sz val="10"/>
        <rFont val="Arial"/>
        <family val="2"/>
      </rPr>
      <t xml:space="preserve"> is the development still under the initial Tax-Exempt Bond compliance period?</t>
    </r>
  </si>
  <si>
    <t>Has or will a waiver of the 10-year holding requirement be requested from the Department of Treasury?</t>
  </si>
  <si>
    <r>
      <t xml:space="preserve">Will there be any </t>
    </r>
    <r>
      <rPr>
        <b/>
        <sz val="10"/>
        <rFont val="Arial"/>
        <family val="2"/>
      </rPr>
      <t>project-based</t>
    </r>
    <r>
      <rPr>
        <sz val="10"/>
        <rFont val="Arial"/>
        <family val="2"/>
      </rPr>
      <t xml:space="preserve"> rental assistance if the proposed development is awarded tax credits?</t>
    </r>
  </si>
  <si>
    <t>The Authority will allow the applicant to petition the Authority on the fifth anniversary date of the placed-in-service date and every five</t>
  </si>
  <si>
    <t>Is Tax-Exempt Bond Financing Used?</t>
  </si>
  <si>
    <t xml:space="preserve"> Persons with HIV / AIDS</t>
  </si>
  <si>
    <t>Chris McMillan</t>
  </si>
  <si>
    <t>chris.mcmillan@schousing.com</t>
  </si>
  <si>
    <t>50-Year Land Lease/Option</t>
  </si>
  <si>
    <t xml:space="preserve"> Placed-In-Service Application</t>
  </si>
  <si>
    <t xml:space="preserve">  (From CPA exhibit J-2)</t>
  </si>
  <si>
    <t>→</t>
  </si>
  <si>
    <t>Circle the effective date found at the top of the rent limit table.</t>
  </si>
  <si>
    <t># BR</t>
  </si>
  <si>
    <t xml:space="preserve"> </t>
  </si>
  <si>
    <t>On the Allocation date</t>
  </si>
  <si>
    <t>On the placed-in-service date (All TEB)</t>
  </si>
  <si>
    <t>Is the development located in an area eligible for National Non-Metro Rent limits?</t>
  </si>
  <si>
    <r>
      <rPr>
        <sz val="10"/>
        <rFont val="Calibri"/>
        <family val="2"/>
      </rPr>
      <t xml:space="preserve">    →     </t>
    </r>
    <r>
      <rPr>
        <sz val="10"/>
        <rFont val="Arial"/>
        <family val="2"/>
      </rPr>
      <t>Use the USDA website to determine eligibility:</t>
    </r>
  </si>
  <si>
    <t>http://eligibility.sc.egov.usda.gov/eligibility/welcomeAction.do</t>
  </si>
  <si>
    <t>Nat Non-Met</t>
  </si>
  <si>
    <t>County Specific</t>
  </si>
  <si>
    <t>Does the development have HOME funds?</t>
  </si>
  <si>
    <t>1BR</t>
  </si>
  <si>
    <t>2BR</t>
  </si>
  <si>
    <t>3BR</t>
  </si>
  <si>
    <t>4BR</t>
  </si>
  <si>
    <t>Total Non-Heated Square Feet:</t>
  </si>
  <si>
    <t>Total Square Feet:</t>
  </si>
  <si>
    <t>Space Heating</t>
  </si>
  <si>
    <t>Lighting/Other</t>
  </si>
  <si>
    <t>Air Conditioning</t>
  </si>
  <si>
    <t xml:space="preserve"> Must be 5% or less for NC, 10% or less for A/R</t>
  </si>
  <si>
    <t>Contractor Contingency / Hard Construction Costs =</t>
  </si>
  <si>
    <t xml:space="preserve">   Soft Cost Contingency</t>
  </si>
  <si>
    <t>Acquisition/Rehabilitation</t>
  </si>
  <si>
    <t>Total Heated Common Square Feet:</t>
  </si>
  <si>
    <r>
      <t xml:space="preserve">On the </t>
    </r>
    <r>
      <rPr>
        <b/>
        <sz val="10"/>
        <rFont val="Arial"/>
        <family val="2"/>
      </rPr>
      <t>allocation</t>
    </r>
    <r>
      <rPr>
        <sz val="10"/>
        <rFont val="Arial"/>
        <family val="2"/>
      </rPr>
      <t xml:space="preserve"> date</t>
    </r>
  </si>
  <si>
    <r>
      <rPr>
        <b/>
        <sz val="10"/>
        <rFont val="Arial"/>
        <family val="2"/>
      </rPr>
      <t>If Allocation Date was elected for Gross Rent Floor, does the owner elect to use</t>
    </r>
    <r>
      <rPr>
        <sz val="10"/>
        <rFont val="Arial"/>
        <family val="2"/>
      </rPr>
      <t xml:space="preserve"> the </t>
    </r>
  </si>
  <si>
    <t>LIHTC rent limits in effect at allocation date for all LIHTC designated units?</t>
  </si>
  <si>
    <r>
      <rPr>
        <b/>
        <sz val="10"/>
        <rFont val="Arial"/>
        <family val="2"/>
      </rPr>
      <t xml:space="preserve">If eligible for National Non-Metro, </t>
    </r>
    <r>
      <rPr>
        <sz val="10"/>
        <rFont val="Arial"/>
        <family val="2"/>
      </rPr>
      <t>which rents does the owner elect to use for all LIHTC designated units?</t>
    </r>
  </si>
  <si>
    <t xml:space="preserve">Have the HOME units been designated using a proportional number of each size unit? </t>
  </si>
  <si>
    <t>Development Total Units</t>
  </si>
  <si>
    <t>Gross Rent Floor Election as marked on Exhibit N (check one)</t>
  </si>
  <si>
    <t>County location of Development</t>
  </si>
  <si>
    <r>
      <t xml:space="preserve">Effective date of applicable </t>
    </r>
    <r>
      <rPr>
        <b/>
        <u/>
        <sz val="10"/>
        <rFont val="Arial"/>
        <family val="2"/>
      </rPr>
      <t>county specific LIHTC</t>
    </r>
    <r>
      <rPr>
        <sz val="10"/>
        <rFont val="Arial"/>
        <family val="2"/>
      </rPr>
      <t xml:space="preserve"> rent limits</t>
    </r>
  </si>
  <si>
    <r>
      <t xml:space="preserve">Effective date of the </t>
    </r>
    <r>
      <rPr>
        <b/>
        <u/>
        <sz val="10"/>
        <rFont val="Arial"/>
        <family val="2"/>
      </rPr>
      <t>National Non-Metro</t>
    </r>
    <r>
      <rPr>
        <sz val="10"/>
        <rFont val="Arial"/>
        <family val="2"/>
      </rPr>
      <t xml:space="preserve"> rent limits</t>
    </r>
  </si>
  <si>
    <t>Total number of HOME assisted units</t>
  </si>
  <si>
    <t>HOME units designated proportionally</t>
  </si>
  <si>
    <t>HOME units designated by BR size</t>
  </si>
  <si>
    <r>
      <t xml:space="preserve">Attach a </t>
    </r>
    <r>
      <rPr>
        <b/>
        <sz val="10"/>
        <rFont val="Arial"/>
        <family val="2"/>
      </rPr>
      <t>separate sheet</t>
    </r>
    <r>
      <rPr>
        <sz val="10"/>
        <rFont val="Arial"/>
        <family val="2"/>
      </rPr>
      <t xml:space="preserve"> to this page of the application: the </t>
    </r>
    <r>
      <rPr>
        <b/>
        <sz val="10"/>
        <rFont val="Arial"/>
        <family val="2"/>
      </rPr>
      <t>HOME rent limits</t>
    </r>
    <r>
      <rPr>
        <sz val="10"/>
        <rFont val="Arial"/>
        <family val="2"/>
      </rPr>
      <t xml:space="preserve"> found on the SC Housing website</t>
    </r>
  </si>
  <si>
    <t>Effective date of the HOME rent limits</t>
  </si>
  <si>
    <t>Date of last Certificate of Occupancy</t>
  </si>
  <si>
    <r>
      <t xml:space="preserve">Attach a </t>
    </r>
    <r>
      <rPr>
        <b/>
        <sz val="10"/>
        <rFont val="Arial"/>
        <family val="2"/>
      </rPr>
      <t xml:space="preserve">separate sheet </t>
    </r>
    <r>
      <rPr>
        <sz val="10"/>
        <rFont val="Arial"/>
        <family val="2"/>
      </rPr>
      <t xml:space="preserve">to this page of the application: the </t>
    </r>
    <r>
      <rPr>
        <b/>
        <sz val="10"/>
        <rFont val="Arial"/>
        <family val="2"/>
      </rPr>
      <t>county specific LIHTC rent limits</t>
    </r>
    <r>
      <rPr>
        <sz val="10"/>
        <rFont val="Arial"/>
        <family val="2"/>
      </rPr>
      <t xml:space="preserve"> found on the SC Housing website</t>
    </r>
  </si>
  <si>
    <r>
      <t xml:space="preserve">Attach a </t>
    </r>
    <r>
      <rPr>
        <b/>
        <sz val="10"/>
        <rFont val="Arial"/>
        <family val="2"/>
      </rPr>
      <t>separate sheet</t>
    </r>
    <r>
      <rPr>
        <sz val="10"/>
        <rFont val="Arial"/>
        <family val="2"/>
      </rPr>
      <t xml:space="preserve"> to this page of the application: the </t>
    </r>
    <r>
      <rPr>
        <b/>
        <sz val="10"/>
        <rFont val="Arial"/>
        <family val="2"/>
      </rPr>
      <t>National Non-Metro rent limits</t>
    </r>
    <r>
      <rPr>
        <sz val="10"/>
        <rFont val="Arial"/>
        <family val="2"/>
      </rPr>
      <t xml:space="preserve"> found on the SC Housing website</t>
    </r>
  </si>
  <si>
    <r>
      <t xml:space="preserve">ALL HOME DESIGNATED UNITS MUST USE THE </t>
    </r>
    <r>
      <rPr>
        <b/>
        <i/>
        <u/>
        <sz val="10"/>
        <rFont val="Arial"/>
        <family val="2"/>
      </rPr>
      <t>LOWER</t>
    </r>
    <r>
      <rPr>
        <i/>
        <sz val="10"/>
        <rFont val="Arial"/>
        <family val="2"/>
      </rPr>
      <t xml:space="preserve"> OF EITHER THE HOME RENT LIMITS OR THE COUNTY SPECIFIC LIHTC RENT LIMITS.  HOME DESIGNATED UNITS MAY NOT USE THE NATIONAL NON-METRO RENT LIMITS.</t>
    </r>
  </si>
  <si>
    <r>
      <t xml:space="preserve">ALL LIHTC UNITS THAT ARE NOT DESIGNATED AS HOME UNITS MAY USE </t>
    </r>
    <r>
      <rPr>
        <b/>
        <i/>
        <u/>
        <sz val="10"/>
        <rFont val="Arial"/>
        <family val="2"/>
      </rPr>
      <t>EITHER</t>
    </r>
    <r>
      <rPr>
        <b/>
        <i/>
        <sz val="10"/>
        <rFont val="Arial"/>
        <family val="2"/>
      </rPr>
      <t xml:space="preserve"> </t>
    </r>
    <r>
      <rPr>
        <i/>
        <sz val="10"/>
        <rFont val="Arial"/>
        <family val="2"/>
      </rPr>
      <t xml:space="preserve">THE COUNTY SPECIFIC LIHTC RENT LIMITS </t>
    </r>
    <r>
      <rPr>
        <b/>
        <i/>
        <u/>
        <sz val="10"/>
        <rFont val="Arial"/>
        <family val="2"/>
      </rPr>
      <t>OR</t>
    </r>
    <r>
      <rPr>
        <i/>
        <sz val="10"/>
        <rFont val="Arial"/>
        <family val="2"/>
      </rPr>
      <t xml:space="preserve"> THE </t>
    </r>
    <r>
      <rPr>
        <b/>
        <i/>
        <u/>
        <sz val="10"/>
        <rFont val="Arial"/>
        <family val="2"/>
      </rPr>
      <t>HIGHER</t>
    </r>
    <r>
      <rPr>
        <i/>
        <sz val="10"/>
        <rFont val="Arial"/>
        <family val="2"/>
      </rPr>
      <t xml:space="preserve"> NATIONAL NON-METRO RENT LIMITS.  ALL NON-HOME DESIGNATED LIHTC UNITS IN THE DEVELOPMENT MUST USE THE SAME RENT LIMITS.  COUNTY SPECIFIC LIHTC RENT LIMITS AND NATIONAL NON-METRO RENT LIMITS CANNOT BE USED TOGETHER IN THE SAME DEVELOPMENT.</t>
    </r>
  </si>
  <si>
    <t>Est.   Utility Cost</t>
  </si>
  <si>
    <t>Unit Style</t>
  </si>
  <si>
    <t>Duplex</t>
  </si>
  <si>
    <t>Single Family House (Detached)</t>
  </si>
  <si>
    <t>Garden Apartment (2 floors or less)</t>
  </si>
  <si>
    <t>Garden Apartment (3 floors or more)</t>
  </si>
  <si>
    <t>Triplex/Quadplex</t>
  </si>
  <si>
    <t>Townhouse/Rowhouse</t>
  </si>
  <si>
    <t>Detached Clubhouse</t>
  </si>
  <si>
    <t># Older Persons (55+) Units:</t>
  </si>
  <si>
    <t># Elderly Persons (62+) Units:</t>
  </si>
  <si>
    <t>Construction Cost Addendum</t>
  </si>
  <si>
    <t xml:space="preserve"> Assessment, if greater.  In addition, at least $10,000</t>
  </si>
  <si>
    <t>General Requirements:</t>
  </si>
  <si>
    <t>Itemized General Requirement Costs               (enter description)</t>
  </si>
  <si>
    <t>Project Manager/Staff</t>
  </si>
  <si>
    <t>Estimating/Scheduling</t>
  </si>
  <si>
    <t>Site Signage</t>
  </si>
  <si>
    <t>Temporary Toilets</t>
  </si>
  <si>
    <t>Dumpsters</t>
  </si>
  <si>
    <t>Equipment Rental</t>
  </si>
  <si>
    <t>Permits</t>
  </si>
  <si>
    <t xml:space="preserve">   Attorney Fees</t>
  </si>
  <si>
    <t xml:space="preserve">   Rent Up Expense</t>
  </si>
  <si>
    <t xml:space="preserve">   Taxes</t>
  </si>
  <si>
    <t xml:space="preserve">   Permanent Loan Costs</t>
  </si>
  <si>
    <t>Engineering</t>
  </si>
  <si>
    <t>Surveying</t>
  </si>
  <si>
    <t>Temporary Utilities</t>
  </si>
  <si>
    <t xml:space="preserve">Itemized Costs              </t>
  </si>
  <si>
    <t xml:space="preserve">Real Estate Attorney  </t>
  </si>
  <si>
    <t>Tax Attorney</t>
  </si>
  <si>
    <t>Permanent Loan Origination</t>
  </si>
  <si>
    <t>Permanent Loan Closing</t>
  </si>
  <si>
    <t>Other Permanent Loan Costs</t>
  </si>
  <si>
    <t xml:space="preserve">   Construction Loan Costs</t>
  </si>
  <si>
    <t>Safety Expenses</t>
  </si>
  <si>
    <t>Permanent Loan Costs</t>
  </si>
  <si>
    <t xml:space="preserve">Appraisal </t>
  </si>
  <si>
    <t>Ineligible Accounting Costs</t>
  </si>
  <si>
    <t>Construction Interest</t>
  </si>
  <si>
    <t>Non-Construction Financing Fees</t>
  </si>
  <si>
    <t>Bridge Loan Expenses</t>
  </si>
  <si>
    <t>Ineligible Insurance Costs</t>
  </si>
  <si>
    <t>Land</t>
  </si>
  <si>
    <t>Demolition</t>
  </si>
  <si>
    <t>Rent Up Expenses</t>
  </si>
  <si>
    <t>Prorated Real Estate Legal (Acq/Reh)</t>
  </si>
  <si>
    <t>Ineligible Real Estate Brokerage</t>
  </si>
  <si>
    <t>Commercial Space</t>
  </si>
  <si>
    <t>Acquired Assets</t>
  </si>
  <si>
    <t>Credit Enhancement</t>
  </si>
  <si>
    <t xml:space="preserve">   Tap Fees</t>
  </si>
  <si>
    <t>Ineligible Taxes</t>
  </si>
  <si>
    <t>Soft Cost Contingency</t>
  </si>
  <si>
    <t>Located in an Opportunity Zone?</t>
  </si>
  <si>
    <t>Architect Supervision</t>
  </si>
  <si>
    <t>Architect Design</t>
  </si>
  <si>
    <t xml:space="preserve">Phase I </t>
  </si>
  <si>
    <t>Phase II</t>
  </si>
  <si>
    <t>NEPA</t>
  </si>
  <si>
    <t xml:space="preserve">   Impact Fees</t>
  </si>
  <si>
    <t xml:space="preserve">   CPA Certification Fees</t>
  </si>
  <si>
    <r>
      <t xml:space="preserve">Provide an itemized listing of each of the costs that make up the </t>
    </r>
    <r>
      <rPr>
        <b/>
        <u/>
        <sz val="10"/>
        <rFont val="Arial"/>
        <family val="2"/>
      </rPr>
      <t>General Requirements</t>
    </r>
    <r>
      <rPr>
        <sz val="10"/>
        <rFont val="Arial"/>
        <family val="2"/>
      </rPr>
      <t xml:space="preserve"> to populate the Total Development Cost Schedule</t>
    </r>
  </si>
  <si>
    <r>
      <t xml:space="preserve">Provide an itemized listing of each of the costs that make up the </t>
    </r>
    <r>
      <rPr>
        <b/>
        <u/>
        <sz val="10"/>
        <rFont val="Arial"/>
        <family val="2"/>
      </rPr>
      <t>Ineligible Costs</t>
    </r>
    <r>
      <rPr>
        <sz val="10"/>
        <rFont val="Arial"/>
        <family val="2"/>
      </rPr>
      <t xml:space="preserve"> to populate the  Development Cost Summary</t>
    </r>
  </si>
  <si>
    <t xml:space="preserve">    Off-Site Improvements</t>
  </si>
  <si>
    <t xml:space="preserve">   Other HCC:</t>
  </si>
  <si>
    <t xml:space="preserve">   Other Non-HCC:</t>
  </si>
  <si>
    <t>Bond Counsel</t>
  </si>
  <si>
    <t>Market Study Review</t>
  </si>
  <si>
    <t>Tax Credit Reservation</t>
  </si>
  <si>
    <t>City/County Requirements</t>
  </si>
  <si>
    <t>DOT Requirements</t>
  </si>
  <si>
    <t xml:space="preserve">   Architect Fees</t>
  </si>
  <si>
    <t xml:space="preserve">   SC Housing Fees</t>
  </si>
  <si>
    <t xml:space="preserve">   Appraisal</t>
  </si>
  <si>
    <t>Page 10-G</t>
  </si>
  <si>
    <t>Page 10-A</t>
  </si>
  <si>
    <t xml:space="preserve">   TEB Cost of Issuance/Underwriters Discount</t>
  </si>
  <si>
    <t xml:space="preserve">   On-Site Improvements</t>
  </si>
  <si>
    <t xml:space="preserve">   Off-Site Improvements</t>
  </si>
  <si>
    <t xml:space="preserve">   Depreciable FF&amp;E</t>
  </si>
  <si>
    <t xml:space="preserve">   Development/Application Consultant Fees</t>
  </si>
  <si>
    <t>Depreciable FF&amp;E</t>
  </si>
  <si>
    <t xml:space="preserve">Plan/Spec/Site Review </t>
  </si>
  <si>
    <t>Application</t>
  </si>
  <si>
    <t xml:space="preserve">Syndication Legal </t>
  </si>
  <si>
    <t>Other Attorneys</t>
  </si>
  <si>
    <t xml:space="preserve">   Accessory Building</t>
  </si>
  <si>
    <t>Trailers/Site Office</t>
  </si>
  <si>
    <t>Communication (cell phones, radios)</t>
  </si>
  <si>
    <t>Cleaning (Site)</t>
  </si>
  <si>
    <t>Cleaning (Units)</t>
  </si>
  <si>
    <t>Insurance - Gen Liability</t>
  </si>
  <si>
    <t>Temporary Fencing/SWPPP</t>
  </si>
  <si>
    <t>Insurance - P&amp;P Bonds</t>
  </si>
  <si>
    <t>Insurance - Builder's Risk</t>
  </si>
  <si>
    <t xml:space="preserve">   Relocation Expense</t>
  </si>
  <si>
    <r>
      <t xml:space="preserve">on </t>
    </r>
    <r>
      <rPr>
        <b/>
        <sz val="10"/>
        <rFont val="Arial"/>
        <family val="2"/>
      </rPr>
      <t>page 10</t>
    </r>
    <r>
      <rPr>
        <sz val="10"/>
        <rFont val="Arial"/>
        <family val="2"/>
      </rPr>
      <t xml:space="preserve"> of this application. Blank lines are for use in the event that the required cost category is unlisted.</t>
    </r>
  </si>
  <si>
    <r>
      <t xml:space="preserve">Provide the amount of each of the costs listed below to populate the Total Development Cost Schedule on </t>
    </r>
    <r>
      <rPr>
        <b/>
        <sz val="10"/>
        <rFont val="Arial"/>
        <family val="2"/>
      </rPr>
      <t>page 10</t>
    </r>
    <r>
      <rPr>
        <sz val="10"/>
        <rFont val="Arial"/>
        <family val="2"/>
      </rPr>
      <t xml:space="preserve"> of this application.</t>
    </r>
  </si>
  <si>
    <t>Itemized Ineligible Costs                    (enter description)</t>
  </si>
  <si>
    <r>
      <t xml:space="preserve">on </t>
    </r>
    <r>
      <rPr>
        <b/>
        <sz val="10"/>
        <rFont val="Arial"/>
        <family val="2"/>
      </rPr>
      <t>page 13</t>
    </r>
    <r>
      <rPr>
        <sz val="10"/>
        <rFont val="Arial"/>
        <family val="2"/>
      </rPr>
      <t xml:space="preserve"> of this application.  Blank lines are for use in the event that the required cost category is unlisted.</t>
    </r>
  </si>
  <si>
    <t>Non-Construction Consultant Fees</t>
  </si>
  <si>
    <t>Required Ineligible Costs</t>
  </si>
  <si>
    <t>SCSHFDA Application/Allocation Fees*</t>
  </si>
  <si>
    <t>Potential Ineligible Costs</t>
  </si>
  <si>
    <t>Ineligible Transfer Tax</t>
  </si>
  <si>
    <t>Prorated Title and Recording (Acq/Reh)</t>
  </si>
  <si>
    <t>Total Ineligible Costs Excluding Land**</t>
  </si>
  <si>
    <t>TOTAL DEVT. COST</t>
  </si>
  <si>
    <t>Testing - Concrete</t>
  </si>
  <si>
    <t>Testing - Water/Sewer</t>
  </si>
  <si>
    <t>Testing - Soil</t>
  </si>
  <si>
    <t>Applicant Information:</t>
  </si>
  <si>
    <t>Development (cont.):</t>
  </si>
  <si>
    <t>Applicant Information (cont.):</t>
  </si>
  <si>
    <t>Site Control (Parcel 1):</t>
  </si>
  <si>
    <t>Site Control (Parcel 2, if needed):</t>
  </si>
  <si>
    <t>Development Cost Detail:</t>
  </si>
  <si>
    <t>Rent Limit Addendum:</t>
  </si>
  <si>
    <t>Enter Building Designations and Addresses as they should appear on the 8609s.</t>
  </si>
  <si>
    <t>Development Targeting, Square Footage, and Utility Allowance:</t>
  </si>
  <si>
    <t>Itemized Costs by Category:</t>
  </si>
  <si>
    <t>Bath Accessory- Basic (e.g., towel ring, towel bar, etc.)</t>
  </si>
  <si>
    <t>Misc. Equipment Connection (e.g., HVAC unit, etc.)</t>
  </si>
  <si>
    <t>Window Casing/Trim</t>
  </si>
  <si>
    <t>1st Floor - Joist /Truss  System</t>
  </si>
  <si>
    <t>Oak/Natural Flooring</t>
  </si>
  <si>
    <t>Rubberized Flashing at Doors/Windows</t>
  </si>
  <si>
    <t>Remove/Dispose Gutters/Downspouts</t>
  </si>
  <si>
    <t>Demolish Interior/Exterior Door</t>
  </si>
  <si>
    <t>New Construction- Vinyl Energy Star</t>
  </si>
  <si>
    <t>Replacement- Vinyl Energy Star</t>
  </si>
  <si>
    <t>Suspended/Drop Ceiling incl. Grid- Complete</t>
  </si>
  <si>
    <t>Remove Suspended/Drop Ceiling incl. Grid- Complete</t>
  </si>
  <si>
    <t>Remove Medicine Cabinet</t>
  </si>
  <si>
    <t>Rough In Plumbing Per Fixture</t>
  </si>
  <si>
    <t>Bathtub &amp; Shower Combo- Fiberglass Standard</t>
  </si>
  <si>
    <t>Remove/Dispose of Toilet/Tub/Sink, etc.</t>
  </si>
  <si>
    <t>Remove/Dispose of Water Heater, etc.</t>
  </si>
  <si>
    <t>150 AMP Service Panel w/ breakers, meter &amp; mast, etc.</t>
  </si>
  <si>
    <t>200 AMP Service Panel w/ breakers, meter, mast, etc.</t>
  </si>
  <si>
    <t>Remove/Dispose of Light Fixture/Ceiling Fan</t>
  </si>
  <si>
    <t>Remove/Dispose of HVAC Unit/Air Handler/Furnace, etc.</t>
  </si>
  <si>
    <t>Flexible Ductwork System, Registers, etc.- ENTIRE UNIT</t>
  </si>
  <si>
    <t>Exterior Building Siding</t>
  </si>
  <si>
    <t>Exterior Trim and Accessories</t>
  </si>
  <si>
    <t>Remove/Dispose of Existing Window</t>
  </si>
  <si>
    <t>Demolition of Existing Structures/Buildings</t>
  </si>
  <si>
    <t>http://www.schousing.com/Home/PartnerIncomeLimits</t>
  </si>
  <si>
    <t># 3+ Bedroom Units:</t>
  </si>
  <si>
    <t>`</t>
  </si>
  <si>
    <t>% of AMI</t>
  </si>
  <si>
    <t>From Low Income Units</t>
  </si>
  <si>
    <t xml:space="preserve"> Must fall within $4,200 - $5,200</t>
  </si>
  <si>
    <t>Energy Star 15 SEER HVAC/Heat Pump- 2 Ton</t>
  </si>
  <si>
    <t>2020 Low-Income Housing Tax Credit Application</t>
  </si>
  <si>
    <t xml:space="preserve"> duration of the extended use period.</t>
  </si>
  <si>
    <t xml:space="preserve"> This Application includes a notarized letter</t>
  </si>
  <si>
    <t xml:space="preserve"> affirming a knowing and voluntary waiver of the</t>
  </si>
  <si>
    <t xml:space="preserve"> right to request a qualified contract for the </t>
  </si>
  <si>
    <t xml:space="preserve"> No member of this Application's Development</t>
  </si>
  <si>
    <t xml:space="preserve"> Team has had an ownership interest in any </t>
  </si>
  <si>
    <t xml:space="preserve"> property that requested a qualified contract</t>
  </si>
  <si>
    <t>For the centroid:</t>
  </si>
  <si>
    <t>Latitude and longitude coordinates for the main entrance:</t>
  </si>
  <si>
    <r>
      <t xml:space="preserve">Units Rent and Income Restricted </t>
    </r>
    <r>
      <rPr>
        <sz val="10"/>
        <rFont val="Arial"/>
        <family val="2"/>
      </rPr>
      <t>(excluding manager and/or maintenance units)</t>
    </r>
  </si>
  <si>
    <t>Latitude and longitude coordinates for each vertex of the site (if more space is needed, use a separate sheet and attach to this page):</t>
  </si>
  <si>
    <t>Provide proposal's assigned High School:</t>
  </si>
  <si>
    <t>Proposal located in SC School District:</t>
  </si>
  <si>
    <t>** Please include notarized letter behind this page of application</t>
  </si>
  <si>
    <t xml:space="preserve"> after September 18, 2019.</t>
  </si>
  <si>
    <r>
      <t xml:space="preserve">** The totals listed here must match the ineligible costs in the Development Cost Summary on </t>
    </r>
    <r>
      <rPr>
        <b/>
        <sz val="10"/>
        <rFont val="Arial"/>
        <family val="2"/>
      </rPr>
      <t>page 12</t>
    </r>
    <r>
      <rPr>
        <sz val="10"/>
        <rFont val="Arial"/>
        <family val="2"/>
      </rPr>
      <t>.</t>
    </r>
  </si>
  <si>
    <t>Page 12</t>
  </si>
  <si>
    <t>Landscaping</t>
  </si>
  <si>
    <t>I certify that I have not been indicted, charged, convicted of or had a civil judgment rendered against me for a criminal offense in connection with obtaining, attempting to obtain, or performing a public transaction or contract, violation of Federal or State antitrust statutes or commission of embezzlement, theft, forgery, bribery, falsification or destruction of records, making false statements, or receiving stolen property. I further certify that I have not been debarred, suspended, proposed for debarment or suspension, declared ineligible or voluntarily excluded from any transactions or construction developments involving the use of any governmental funds, including but not limited to CDBG, RHS, Federal Home Loan Bank, HOME, National HTF, LIHTC, any state’s funds, etc.</t>
  </si>
  <si>
    <t>I certify that neither the owner nor any of its related entities or its officers, principals, shareholders or partners owes the South Carolina State Housing Finance and Development Authority (“Authority”) any unpaid fees or charges.</t>
  </si>
  <si>
    <t>I am responsible for ensuring that the proposed development consists or will consist of a qualified low-income building(s) as defined in section 42 of the Internal Revenue Code, as amended, and will satisfy all applicable requirements of federal tax law in the acquisition, rehabilitation, or construction and operation of the development to receive the Low-Income Housing Credit (“Credit” or “Credits”). I understand and agree that the development will be affirmatively marketed, and will be made available for occupancy by all persons regardless of race, national origin, religion, creed or sex, age, and handicap. I understand and agree to minimize the involuntary displacement of Low-Income Households, if applicable.</t>
  </si>
  <si>
    <t>I am responsible for all calculations and figures relating to the determination of the eligible basis of the building. I understand and agree that the amount of the Credit is calculated in reliance upon the figures that I submit as to eligible and qualified basis. I understand that my estimates and calculations as to the amount, if any, of Credit necessary for the development to achieve financial feasibility for the Credit period and the estimates and calculations made by the Authority as to the amount, if any, of Credit necessary for the development to achieve financial feasibility for the Credit period may reach different results. In the event of any disagreement as to the appropriate amount, if any, of Credit to be reserved or allocated to the development, I agree to be bound by the results of the estimates and calculations made by the Authority.</t>
  </si>
  <si>
    <t>I understand that the actual amount of Credit allocated may vary from the amount initially reserved due to: (a) the determination by the Authority as to the amount of Credit necessary for the financial feasibility of the development and its viability as a qualified Low-Income Housing Development; (b) revisions in the calculations of eligible and qualified basis as finally determined; (c) fluctuations in the prevailing Credit percentage; (d) availability of the Credit.</t>
  </si>
  <si>
    <t>I understand and agree that neither the Authority nor any of its individual directors, employees, members, officers or agents assumes any responsibility or makes any representations with respect to the feasibility or viability of the development, the availability of or the amount of the Credit, or the validity or propriety of the allocation of the Credit. Furthermore, neither the Authority nor any of its individual directors, employees, members, officers or agents makes any independent investigation as to the eligible and qualified basis and I understand and agree that any and all Credit awards or amounts are based solely on representations made by me.</t>
  </si>
  <si>
    <t>I understand that the requirements regarding the making of applications for the Credits and the terms of any reservation or allocation are subject to change at any time by federal or State law, federal or State regulations, or Authority procedures. I understand that the Authority may not notify me as to any federal or state law or regulations promulgated or to be promulgated. I understand and agree that it is my responsibility to seek the advice of my attorney, accountant or other tax adviser to ensure present and future compliance with all laws, regulations, or procedures which may affect my development or the units contained therein.</t>
  </si>
  <si>
    <t>I understand that reservations of Credits are not transferable. I further understand that any change in the makeup of the owner entity (general partner(s), partnership, individuals, etc.) applying for an allocation of Credits or in the location of the development will void any application that I have made or any reservation that I may receive as a result of such application.</t>
  </si>
  <si>
    <t>I certify that a true, exact, and complete copy of this application, including all supporting documentation enclosed herewith, has been provided to the tax attorney and tax accountant who provided the required attorney's opinions and accountant's opinions accompanying this application.</t>
  </si>
  <si>
    <t>I understand that any changes to the development made following initial submission of an application concerning the number and type of units/buildings, the development budget, or financial arrangements may result in a withdrawal of any Credit reservation or allocation. I hereby certify that I will submit any revisions with evidence to support any modifications and obtain Authority consent prior to finalizing such modifications.</t>
  </si>
  <si>
    <t>I understand and agree that, as a precondition to receiving an allocation of Credits, I shall meet certain conditions prior to allocation, shall pay all applicable fees, and shall impose restrictive covenants on the property in the form required by the Authority.</t>
  </si>
  <si>
    <t>I understand and agree that to the greatest extent feasible, opportunities for training and employment arising in connection with the planning and implementation of any development and contracts for work to be performed in connection with any development, including but not limited to, finance, planning, consulting, design architecture, marketing, building construction, property management or maintenance, will be made available and awarded to businesses which are owned in whole or in part by minority persons and/or women.</t>
  </si>
  <si>
    <t>I agree to pay such monitoring fees as the Authority may determine necessary. I understand and agree that this fee may increase during the compliance period or extended use period. I understand and agree that the record keeping and record retention requirements of the Internal Revenue Service will be met and maintained in the manner prescribed by the Authority. I understand and agree that compliance requirements are detailed in the Compliance Monitoring manual, and I understand that these requirements may change and I agree to any changes that the Authority may deem necessary. I understand and agree that any and all forms or documents provided by the Authority must be used in the manner prescribed, and agree that exceptions or substitutions may not be made without the Authority's express written consent.</t>
  </si>
  <si>
    <t>I understand and agree that my application for Credits, all attachments thereto, all correspondence relating to my application in particular or the Credit in general, Authority generated documents related to my application, and any and all information related to compliance or findings of noncompliance may be subject to a request for disclosure. I further understand and agree that my application for Credits and the attachments thereto may include taxpayer and return information as defined by the Internal Revenue Code and/or the Internal Revenue Service. I hereby expressly consent to the disclosure of such information. Furthermore, I expressly consent to the publication of my application, and all attachments thereto, on the Authority’s website.</t>
  </si>
  <si>
    <t>I understand and agree that the Authority, at its discretion, may prohibit me, the owner or any of its related entities, officers, principals, shareholders, or partners from further participation in any Program administered by the Authority, on a permanent or probationary basis. Such prohibition may include, but is not limited to, entities or representatives</t>
  </si>
  <si>
    <t>I understand that if the above are determined to be false, I may be subject to immediate suspension from all Authority programs. I understand that any misrepresentations in my application or supporting documentation may result in withdrawal of Credits by the Authority, my suspension or debarment from future program participation, the suspension or debarment of any related entities or its officers, principals, shareholders or partners, and notification to the Internal Revenue Service. Additionally, in the event the Authority withdraws a reservation or allocation of Credits, I agree to execute any agreements to return Credits in accordance with federal or state law or regulation or Authority procedures in the manner and time prescribed by the Authority.</t>
  </si>
  <si>
    <t>Acknowledgement and Agreements (4th page):</t>
  </si>
  <si>
    <t>Page 16</t>
  </si>
  <si>
    <t>ID #</t>
  </si>
  <si>
    <r>
      <t xml:space="preserve">Check </t>
    </r>
    <r>
      <rPr>
        <b/>
        <u/>
        <sz val="10"/>
        <rFont val="Arial"/>
        <family val="2"/>
      </rPr>
      <t>all</t>
    </r>
    <r>
      <rPr>
        <u/>
        <sz val="10"/>
        <rFont val="Arial"/>
        <family val="2"/>
      </rPr>
      <t xml:space="preserve"> boxes that apply for this development:</t>
    </r>
  </si>
  <si>
    <t>Amount of HOME Funds per Unit:</t>
  </si>
  <si>
    <t xml:space="preserve">    Special Needs Targeting:</t>
  </si>
  <si>
    <t>Other - Identify below</t>
  </si>
  <si>
    <t>Applying to be CHDO</t>
  </si>
  <si>
    <t>Senior/Junior Developers</t>
  </si>
  <si>
    <t>Senior</t>
  </si>
  <si>
    <t>Junior</t>
  </si>
  <si>
    <t>Revenue or                                       Non-Revenue</t>
  </si>
  <si>
    <t xml:space="preserve">Group: </t>
  </si>
  <si>
    <r>
      <t xml:space="preserve">Do </t>
    </r>
    <r>
      <rPr>
        <b/>
        <sz val="10"/>
        <rFont val="Arial"/>
        <family val="2"/>
      </rPr>
      <t>not</t>
    </r>
    <r>
      <rPr>
        <sz val="10"/>
        <rFont val="Arial"/>
        <family val="2"/>
      </rPr>
      <t xml:space="preserve"> include income and expenses on this form attributable to the provision of services other than housing.</t>
    </r>
  </si>
  <si>
    <r>
      <t xml:space="preserve">the economic viability of the development. </t>
    </r>
    <r>
      <rPr>
        <b/>
        <sz val="10"/>
        <rFont val="Arial"/>
        <family val="2"/>
      </rPr>
      <t>The Authority may grant or refuse any waiver requested in its sole discretion</t>
    </r>
    <r>
      <rPr>
        <sz val="10"/>
        <rFont val="Arial"/>
        <family val="2"/>
      </rPr>
      <t>.</t>
    </r>
  </si>
  <si>
    <r>
      <t>Market Study Findings</t>
    </r>
    <r>
      <rPr>
        <sz val="10"/>
        <rFont val="Arial"/>
        <family val="2"/>
      </rPr>
      <t>:</t>
    </r>
  </si>
  <si>
    <t xml:space="preserve">Capture Rate:  </t>
  </si>
  <si>
    <t xml:space="preserve">Market Advantage:  </t>
  </si>
  <si>
    <t xml:space="preserve">Approved Market Study Analyst:  </t>
  </si>
  <si>
    <t xml:space="preserve"> Management Entity:</t>
  </si>
  <si>
    <t xml:space="preserve"> General Contractor:</t>
  </si>
  <si>
    <t xml:space="preserve"> General Contractor License #:</t>
  </si>
  <si>
    <t xml:space="preserve"> Architect License #:</t>
  </si>
  <si>
    <t>Proposal will meet green and energy efficiency sustainable building requirements?</t>
  </si>
  <si>
    <t xml:space="preserve">  Enterprise's Enterprise Green Communities</t>
  </si>
  <si>
    <t xml:space="preserve">  US Green Building Council's LEED for Homes</t>
  </si>
  <si>
    <t xml:space="preserve">  Home Innovation Research Lab's National Green Building Standard - Bronze level or higher?</t>
  </si>
  <si>
    <t>Which certification?</t>
  </si>
  <si>
    <t xml:space="preserve">  Southface Energy Institute and Greater Atlanta Home Builders Association's Earthcraft</t>
  </si>
  <si>
    <t xml:space="preserve">Absorption/Lease-Up Period:  </t>
  </si>
  <si>
    <r>
      <t xml:space="preserve">** For any "Other(s)," </t>
    </r>
    <r>
      <rPr>
        <b/>
        <sz val="10"/>
        <rFont val="Arial"/>
        <family val="2"/>
      </rPr>
      <t>specify</t>
    </r>
    <r>
      <rPr>
        <sz val="10"/>
        <rFont val="Arial"/>
        <family val="2"/>
      </rPr>
      <t xml:space="preserve"> expense type and rationale for amount.</t>
    </r>
  </si>
  <si>
    <t>If I select to waive the Qualified Contract process, I am knowingly and voluntarily waiving the ability to request a Qualified Contract be presented to me at any time during the compliance period or extended use period.</t>
  </si>
  <si>
    <r>
      <t xml:space="preserve">Construction Cost Addendum Certification:  I certify that to the best of my knowledge all known relevant factors affecting the cost of construction have been taken into consideration in the preparation of this construction cost addendum. I have been provided a copy of the 2020 Qualified Allocation Plan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
If this is a New Construction application, 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LIHTC application other than in the practice of our profession.   </t>
    </r>
    <r>
      <rPr>
        <sz val="8"/>
        <color indexed="8"/>
        <rFont val="Calibri"/>
        <family val="2"/>
      </rPr>
      <t xml:space="preserve">
     </t>
    </r>
    <r>
      <rPr>
        <sz val="11"/>
        <color indexed="8"/>
        <rFont val="Calibri"/>
        <family val="2"/>
      </rPr>
      <t xml:space="preserve">
The credentials of the preparer of the construction cost addendum must be submitted with the application. 
</t>
    </r>
  </si>
  <si>
    <t># of Units (3 BR or more) =</t>
  </si>
  <si>
    <t># of 1BR Units =</t>
  </si>
  <si>
    <t xml:space="preserve"># of Units 2 BR = </t>
  </si>
  <si>
    <t xml:space="preserve"> x 1.0 =</t>
  </si>
  <si>
    <t>706-243-9242</t>
  </si>
  <si>
    <t>706-685-3980</t>
  </si>
  <si>
    <t>Scott.Mullen@flournoyconstruction.com</t>
  </si>
  <si>
    <t>Pressure Wash Site Sidewalks, Curbs , etc…</t>
  </si>
  <si>
    <t>Exterior Doors/Trim Etc..</t>
  </si>
  <si>
    <t xml:space="preserve">           Anticipated Annual State Tax Credit Amount:</t>
  </si>
  <si>
    <t>Scott Mullen, Vice President</t>
  </si>
  <si>
    <t>Flournoy Construction Group</t>
  </si>
  <si>
    <t>State Investor Syndication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</si>
</sst>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lt;=9999999]###\-####;\(###\)\ ###\-####"/>
    <numFmt numFmtId="167" formatCode="00000"/>
    <numFmt numFmtId="168" formatCode="0.000%"/>
    <numFmt numFmtId="169" formatCode="0.0000%"/>
    <numFmt numFmtId="170" formatCode="&quot;$&quot;#,##0.00"/>
    <numFmt numFmtId="171" formatCode="m/d/yy;@"/>
    <numFmt numFmtId="172" formatCode="0.0000000000"/>
  </numFmts>
  <fonts count="40" x14ac:knownFonts="1">
    <font>
      <sz val="10"/>
      <name val="Arial"/>
    </font>
    <font>
      <sz val="11"/>
      <color indexed="8"/>
      <name val="Calibri"/>
      <family val="2"/>
    </font>
    <font>
      <sz val="11"/>
      <color indexed="8"/>
      <name val="Calibri"/>
      <family val="2"/>
    </font>
    <font>
      <sz val="10"/>
      <name val="Arial"/>
      <family val="2"/>
    </font>
    <font>
      <sz val="8"/>
      <name val="Arial"/>
      <family val="2"/>
    </font>
    <font>
      <sz val="10"/>
      <color indexed="9"/>
      <name val="Arial"/>
      <family val="2"/>
    </font>
    <font>
      <b/>
      <sz val="10"/>
      <name val="Arial"/>
      <family val="2"/>
    </font>
    <font>
      <sz val="12"/>
      <name val="Arial"/>
      <family val="2"/>
    </font>
    <font>
      <b/>
      <sz val="12"/>
      <color indexed="9"/>
      <name val="Arial"/>
      <family val="2"/>
    </font>
    <font>
      <b/>
      <sz val="12"/>
      <name val="Arial"/>
      <family val="2"/>
    </font>
    <font>
      <sz val="10"/>
      <color indexed="12"/>
      <name val="Arial"/>
      <family val="2"/>
    </font>
    <font>
      <b/>
      <sz val="10"/>
      <color indexed="12"/>
      <name val="Arial"/>
      <family val="2"/>
    </font>
    <font>
      <u/>
      <sz val="10"/>
      <color indexed="12"/>
      <name val="Arial"/>
      <family val="2"/>
    </font>
    <font>
      <sz val="10"/>
      <name val="Arial"/>
      <family val="2"/>
    </font>
    <font>
      <b/>
      <u/>
      <sz val="10"/>
      <name val="Arial"/>
      <family val="2"/>
    </font>
    <font>
      <sz val="10"/>
      <color indexed="12"/>
      <name val="Arial"/>
      <family val="2"/>
    </font>
    <font>
      <u/>
      <sz val="10"/>
      <name val="Arial"/>
      <family val="2"/>
    </font>
    <font>
      <b/>
      <sz val="11"/>
      <name val="Arial"/>
      <family val="2"/>
    </font>
    <font>
      <b/>
      <sz val="8"/>
      <name val="Arial"/>
      <family val="2"/>
    </font>
    <font>
      <b/>
      <sz val="10"/>
      <color indexed="9"/>
      <name val="Arial"/>
      <family val="2"/>
    </font>
    <font>
      <b/>
      <i/>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name val="Calibri"/>
      <family val="2"/>
    </font>
    <font>
      <sz val="11"/>
      <color indexed="12"/>
      <name val="Calibri"/>
      <family val="2"/>
    </font>
    <font>
      <b/>
      <sz val="11"/>
      <color indexed="12"/>
      <name val="Calibri"/>
      <family val="2"/>
    </font>
    <font>
      <sz val="10"/>
      <color indexed="17"/>
      <name val="Arial"/>
      <family val="2"/>
    </font>
    <font>
      <sz val="10"/>
      <name val="Calibri"/>
      <family val="2"/>
    </font>
    <font>
      <sz val="11"/>
      <color indexed="10"/>
      <name val="Calibri"/>
      <family val="2"/>
    </font>
    <font>
      <i/>
      <sz val="10"/>
      <name val="Arial"/>
      <family val="2"/>
    </font>
    <font>
      <b/>
      <i/>
      <u/>
      <sz val="10"/>
      <name val="Arial"/>
      <family val="2"/>
    </font>
    <font>
      <sz val="10"/>
      <name val="Arial"/>
      <family val="2"/>
    </font>
    <font>
      <sz val="10"/>
      <color indexed="10"/>
      <name val="Calibri"/>
      <family val="2"/>
    </font>
    <font>
      <sz val="8"/>
      <color indexed="8"/>
      <name val="Calibri"/>
      <family val="2"/>
    </font>
    <font>
      <sz val="10"/>
      <color rgb="FFFF0000"/>
      <name val="Arial"/>
      <family val="2"/>
    </font>
    <font>
      <sz val="10"/>
      <color rgb="FF0000FF"/>
      <name val="Arial"/>
      <family val="2"/>
    </font>
    <font>
      <sz val="10"/>
      <color theme="0"/>
      <name val="Arial"/>
      <family val="2"/>
    </font>
    <font>
      <sz val="10"/>
      <color theme="1"/>
      <name val="Arial"/>
      <family val="2"/>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C0C0C0"/>
        <bgColor indexed="64"/>
      </patternFill>
    </fill>
    <fill>
      <patternFill patternType="solid">
        <fgColor rgb="FF99FFCC"/>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1">
    <xf numFmtId="0" fontId="0" fillId="0" borderId="0"/>
    <xf numFmtId="43"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alignment vertical="top"/>
      <protection locked="0"/>
    </xf>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33" fillId="0" borderId="0"/>
    <xf numFmtId="9" fontId="3" fillId="0" borderId="0" applyFont="0" applyFill="0" applyBorder="0" applyAlignment="0" applyProtection="0"/>
    <xf numFmtId="0" fontId="3" fillId="0" borderId="0"/>
  </cellStyleXfs>
  <cellXfs count="715">
    <xf numFmtId="0" fontId="0" fillId="0" borderId="0" xfId="0"/>
    <xf numFmtId="0" fontId="13" fillId="0" borderId="0" xfId="15" applyFont="1" applyAlignment="1" applyProtection="1"/>
    <xf numFmtId="0" fontId="13" fillId="2" borderId="1" xfId="15" applyFont="1" applyFill="1" applyBorder="1" applyAlignment="1" applyProtection="1"/>
    <xf numFmtId="0" fontId="6" fillId="2" borderId="2" xfId="15" applyFont="1" applyFill="1" applyBorder="1" applyAlignment="1" applyProtection="1">
      <alignment horizontal="center"/>
    </xf>
    <xf numFmtId="0" fontId="12" fillId="0" borderId="0" xfId="15" applyFill="1" applyBorder="1" applyAlignment="1" applyProtection="1">
      <alignment horizontal="center"/>
    </xf>
    <xf numFmtId="0" fontId="11" fillId="3" borderId="3" xfId="0" applyFont="1" applyFill="1" applyBorder="1" applyAlignment="1" applyProtection="1">
      <alignment horizontal="center"/>
      <protection locked="0"/>
    </xf>
    <xf numFmtId="14" fontId="10" fillId="3" borderId="3" xfId="0" applyNumberFormat="1" applyFont="1" applyFill="1" applyBorder="1" applyProtection="1">
      <protection locked="0"/>
    </xf>
    <xf numFmtId="0" fontId="10" fillId="3" borderId="3" xfId="0" applyFont="1" applyFill="1" applyBorder="1" applyAlignment="1" applyProtection="1">
      <alignment horizontal="center"/>
      <protection locked="0"/>
    </xf>
    <xf numFmtId="0" fontId="10" fillId="3" borderId="3" xfId="0" applyFont="1" applyFill="1" applyBorder="1" applyProtection="1">
      <protection locked="0"/>
    </xf>
    <xf numFmtId="10" fontId="10" fillId="3" borderId="3" xfId="29" applyNumberFormat="1" applyFont="1" applyFill="1" applyBorder="1" applyAlignment="1" applyProtection="1">
      <alignment horizontal="center"/>
      <protection locked="0"/>
    </xf>
    <xf numFmtId="0" fontId="10" fillId="3" borderId="2"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9" fontId="10" fillId="3" borderId="3" xfId="29" applyFont="1" applyFill="1" applyBorder="1" applyProtection="1">
      <protection locked="0"/>
    </xf>
    <xf numFmtId="164" fontId="10" fillId="3" borderId="3" xfId="1" applyNumberFormat="1" applyFont="1" applyFill="1" applyBorder="1" applyProtection="1">
      <protection locked="0"/>
    </xf>
    <xf numFmtId="43" fontId="10" fillId="3" borderId="3" xfId="1" applyFont="1" applyFill="1" applyBorder="1" applyProtection="1">
      <protection locked="0"/>
    </xf>
    <xf numFmtId="10" fontId="10" fillId="3" borderId="3" xfId="29" applyNumberFormat="1" applyFont="1" applyFill="1" applyBorder="1" applyProtection="1">
      <protection locked="0"/>
    </xf>
    <xf numFmtId="49" fontId="11" fillId="3" borderId="3" xfId="0" applyNumberFormat="1" applyFont="1" applyFill="1" applyBorder="1" applyAlignment="1" applyProtection="1">
      <alignment horizontal="center"/>
      <protection locked="0"/>
    </xf>
    <xf numFmtId="43" fontId="15" fillId="3" borderId="3" xfId="1" applyFont="1" applyFill="1" applyBorder="1" applyProtection="1">
      <protection locked="0"/>
    </xf>
    <xf numFmtId="168" fontId="10" fillId="3" borderId="3" xfId="29" applyNumberFormat="1" applyFont="1" applyFill="1" applyBorder="1" applyProtection="1">
      <protection locked="0"/>
    </xf>
    <xf numFmtId="0" fontId="10" fillId="3" borderId="3" xfId="0" applyFont="1" applyFill="1" applyBorder="1" applyAlignment="1" applyProtection="1">
      <alignment horizontal="left"/>
      <protection locked="0"/>
    </xf>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6" fillId="3" borderId="0" xfId="0" applyFont="1" applyFill="1" applyBorder="1"/>
    <xf numFmtId="0" fontId="0" fillId="3" borderId="0" xfId="0" applyFill="1" applyBorder="1"/>
    <xf numFmtId="0" fontId="6" fillId="5" borderId="0" xfId="0" applyFont="1" applyFill="1" applyBorder="1"/>
    <xf numFmtId="0" fontId="0" fillId="5" borderId="0" xfId="0" applyFill="1" applyBorder="1"/>
    <xf numFmtId="0" fontId="6" fillId="4" borderId="0" xfId="0" applyFont="1" applyFill="1" applyBorder="1"/>
    <xf numFmtId="0" fontId="0" fillId="4" borderId="7" xfId="0" applyFill="1" applyBorder="1"/>
    <xf numFmtId="0" fontId="0" fillId="4" borderId="8" xfId="0" applyFill="1" applyBorder="1"/>
    <xf numFmtId="166" fontId="6" fillId="4" borderId="0" xfId="0" applyNumberFormat="1" applyFont="1" applyFill="1" applyBorder="1"/>
    <xf numFmtId="164" fontId="10" fillId="3" borderId="3" xfId="1" applyNumberFormat="1" applyFont="1" applyFill="1" applyBorder="1" applyAlignment="1" applyProtection="1">
      <alignment horizontal="center"/>
      <protection locked="0"/>
    </xf>
    <xf numFmtId="0" fontId="24" fillId="0" borderId="9" xfId="16" applyFont="1" applyBorder="1" applyAlignment="1" applyProtection="1">
      <alignment horizontal="right"/>
    </xf>
    <xf numFmtId="0" fontId="25" fillId="0" borderId="10" xfId="16" applyFont="1" applyBorder="1" applyAlignment="1" applyProtection="1">
      <alignment horizontal="center"/>
    </xf>
    <xf numFmtId="44" fontId="25" fillId="0" borderId="10" xfId="3" applyFont="1" applyBorder="1" applyAlignment="1" applyProtection="1">
      <alignment horizontal="center"/>
    </xf>
    <xf numFmtId="0" fontId="25" fillId="0" borderId="11" xfId="16" applyFont="1" applyBorder="1" applyAlignment="1" applyProtection="1">
      <alignment horizontal="center"/>
    </xf>
    <xf numFmtId="0" fontId="23" fillId="0" borderId="9" xfId="16" applyFont="1" applyBorder="1" applyAlignment="1" applyProtection="1">
      <alignment horizontal="right"/>
    </xf>
    <xf numFmtId="0" fontId="22" fillId="0" borderId="10" xfId="16" applyFont="1" applyBorder="1" applyAlignment="1" applyProtection="1">
      <alignment horizontal="center"/>
    </xf>
    <xf numFmtId="44" fontId="22" fillId="0" borderId="10" xfId="3" applyFont="1" applyBorder="1" applyAlignment="1" applyProtection="1">
      <alignment horizontal="center"/>
    </xf>
    <xf numFmtId="0" fontId="23" fillId="0" borderId="9" xfId="18" applyFont="1" applyBorder="1" applyAlignment="1" applyProtection="1">
      <alignment horizontal="right"/>
    </xf>
    <xf numFmtId="0" fontId="22" fillId="0" borderId="10" xfId="18" applyFont="1" applyBorder="1" applyAlignment="1" applyProtection="1">
      <alignment horizontal="center"/>
    </xf>
    <xf numFmtId="44" fontId="22" fillId="0" borderId="10" xfId="5" applyFont="1" applyBorder="1" applyAlignment="1" applyProtection="1">
      <alignment horizontal="center"/>
    </xf>
    <xf numFmtId="0" fontId="23" fillId="0" borderId="9" xfId="20" applyFont="1" applyBorder="1" applyAlignment="1" applyProtection="1">
      <alignment horizontal="right"/>
    </xf>
    <xf numFmtId="0" fontId="22" fillId="0" borderId="10" xfId="20" applyFont="1" applyBorder="1" applyAlignment="1" applyProtection="1">
      <alignment horizontal="center"/>
    </xf>
    <xf numFmtId="44" fontId="22" fillId="0" borderId="10" xfId="7" applyFont="1" applyBorder="1" applyAlignment="1" applyProtection="1">
      <alignment horizontal="center"/>
    </xf>
    <xf numFmtId="0" fontId="23" fillId="0" borderId="11" xfId="20" applyFont="1" applyBorder="1" applyAlignment="1" applyProtection="1">
      <alignment horizontal="right"/>
    </xf>
    <xf numFmtId="0" fontId="23" fillId="0" borderId="9" xfId="22" applyFont="1" applyBorder="1" applyAlignment="1" applyProtection="1">
      <alignment horizontal="right"/>
    </xf>
    <xf numFmtId="0" fontId="22" fillId="0" borderId="10" xfId="22" applyFont="1" applyBorder="1" applyAlignment="1" applyProtection="1">
      <alignment horizontal="center"/>
    </xf>
    <xf numFmtId="44" fontId="22" fillId="0" borderId="10" xfId="9" applyFont="1" applyBorder="1" applyAlignment="1" applyProtection="1">
      <alignment horizontal="center"/>
    </xf>
    <xf numFmtId="0" fontId="23" fillId="0" borderId="9" xfId="24" applyFont="1" applyBorder="1" applyAlignment="1" applyProtection="1">
      <alignment horizontal="right"/>
    </xf>
    <xf numFmtId="0" fontId="22" fillId="0" borderId="3" xfId="26" applyFont="1" applyBorder="1" applyAlignment="1" applyProtection="1">
      <alignment horizontal="center"/>
    </xf>
    <xf numFmtId="0" fontId="23" fillId="0" borderId="9" xfId="26" applyFont="1" applyBorder="1" applyAlignment="1" applyProtection="1">
      <alignment horizontal="right"/>
    </xf>
    <xf numFmtId="0" fontId="22" fillId="0" borderId="10" xfId="26" applyFont="1" applyBorder="1" applyAlignment="1" applyProtection="1">
      <alignment horizontal="center"/>
    </xf>
    <xf numFmtId="44" fontId="22" fillId="0" borderId="10" xfId="13" applyFont="1" applyBorder="1" applyAlignment="1" applyProtection="1">
      <alignment horizontal="center"/>
    </xf>
    <xf numFmtId="0" fontId="24" fillId="0" borderId="9" xfId="0" applyFont="1" applyBorder="1" applyAlignment="1" applyProtection="1">
      <alignment horizontal="right"/>
    </xf>
    <xf numFmtId="0" fontId="23" fillId="0" borderId="9" xfId="0" applyFont="1" applyBorder="1" applyAlignment="1" applyProtection="1">
      <alignment horizontal="right"/>
    </xf>
    <xf numFmtId="0" fontId="26" fillId="3" borderId="3" xfId="16" applyFont="1" applyFill="1" applyBorder="1" applyAlignment="1" applyProtection="1">
      <alignment horizontal="center"/>
      <protection locked="0"/>
    </xf>
    <xf numFmtId="44" fontId="26" fillId="3" borderId="3" xfId="3" applyFont="1" applyFill="1" applyBorder="1" applyAlignment="1" applyProtection="1">
      <alignment horizontal="center"/>
      <protection locked="0"/>
    </xf>
    <xf numFmtId="0" fontId="26" fillId="3" borderId="3" xfId="18" applyFont="1" applyFill="1" applyBorder="1" applyAlignment="1" applyProtection="1">
      <alignment horizontal="center"/>
      <protection locked="0"/>
    </xf>
    <xf numFmtId="0" fontId="26" fillId="3" borderId="3" xfId="20" applyFont="1" applyFill="1" applyBorder="1" applyAlignment="1" applyProtection="1">
      <alignment horizontal="center"/>
      <protection locked="0"/>
    </xf>
    <xf numFmtId="0" fontId="26" fillId="3" borderId="3" xfId="22" applyFont="1" applyFill="1" applyBorder="1" applyAlignment="1" applyProtection="1">
      <alignment horizontal="center"/>
      <protection locked="0"/>
    </xf>
    <xf numFmtId="0" fontId="26" fillId="3" borderId="3" xfId="24" applyFont="1" applyFill="1" applyBorder="1" applyAlignment="1" applyProtection="1">
      <alignment horizontal="center"/>
      <protection locked="0"/>
    </xf>
    <xf numFmtId="0" fontId="26" fillId="3" borderId="3" xfId="26" applyFont="1" applyFill="1" applyBorder="1" applyAlignment="1" applyProtection="1">
      <alignment horizontal="center"/>
      <protection locked="0"/>
    </xf>
    <xf numFmtId="0" fontId="26" fillId="3" borderId="3" xfId="0" applyFont="1" applyFill="1" applyBorder="1" applyAlignment="1" applyProtection="1">
      <alignment horizontal="center"/>
      <protection locked="0"/>
    </xf>
    <xf numFmtId="0" fontId="22" fillId="0" borderId="3" xfId="16" applyFont="1" applyBorder="1" applyAlignment="1" applyProtection="1">
      <alignment horizontal="center"/>
    </xf>
    <xf numFmtId="0" fontId="22" fillId="0" borderId="11" xfId="16" applyFont="1" applyBorder="1" applyAlignment="1" applyProtection="1">
      <alignment horizontal="center"/>
    </xf>
    <xf numFmtId="0" fontId="22" fillId="0" borderId="3" xfId="18" applyFont="1" applyBorder="1" applyAlignment="1" applyProtection="1">
      <alignment horizontal="center"/>
    </xf>
    <xf numFmtId="0" fontId="22" fillId="0" borderId="11" xfId="18" applyFont="1" applyBorder="1" applyAlignment="1" applyProtection="1">
      <alignment horizontal="center"/>
    </xf>
    <xf numFmtId="0" fontId="22" fillId="0" borderId="3" xfId="20" applyFont="1" applyBorder="1" applyAlignment="1" applyProtection="1">
      <alignment horizontal="center"/>
    </xf>
    <xf numFmtId="0" fontId="22" fillId="0" borderId="11" xfId="20" applyFont="1" applyBorder="1" applyAlignment="1" applyProtection="1">
      <alignment horizontal="center"/>
    </xf>
    <xf numFmtId="0" fontId="22" fillId="0" borderId="3" xfId="22" applyFont="1" applyBorder="1" applyAlignment="1" applyProtection="1">
      <alignment horizontal="center"/>
    </xf>
    <xf numFmtId="0" fontId="22" fillId="0" borderId="11" xfId="22" applyFont="1" applyBorder="1" applyAlignment="1" applyProtection="1">
      <alignment horizontal="center"/>
    </xf>
    <xf numFmtId="0" fontId="22" fillId="0" borderId="3" xfId="24" applyFont="1" applyBorder="1" applyAlignment="1" applyProtection="1">
      <alignment horizontal="center"/>
    </xf>
    <xf numFmtId="0" fontId="22" fillId="0" borderId="3" xfId="24" applyFont="1" applyFill="1" applyBorder="1" applyAlignment="1" applyProtection="1">
      <alignment horizontal="center"/>
    </xf>
    <xf numFmtId="0" fontId="22" fillId="0" borderId="10" xfId="24" applyFont="1" applyBorder="1" applyAlignment="1" applyProtection="1">
      <alignment horizontal="center"/>
    </xf>
    <xf numFmtId="0" fontId="22" fillId="0" borderId="11" xfId="24" applyFont="1" applyBorder="1" applyAlignment="1" applyProtection="1">
      <alignment horizontal="center"/>
    </xf>
    <xf numFmtId="0" fontId="22" fillId="0" borderId="11" xfId="26" applyFont="1" applyBorder="1" applyAlignment="1" applyProtection="1">
      <alignment horizontal="center"/>
    </xf>
    <xf numFmtId="0" fontId="25" fillId="0" borderId="10" xfId="0" applyFont="1" applyBorder="1" applyAlignment="1" applyProtection="1">
      <alignment horizontal="center"/>
    </xf>
    <xf numFmtId="0" fontId="25" fillId="0" borderId="11" xfId="0" applyFont="1" applyBorder="1" applyAlignment="1" applyProtection="1">
      <alignment horizontal="center"/>
    </xf>
    <xf numFmtId="0" fontId="23" fillId="0" borderId="0" xfId="0" applyFont="1" applyBorder="1" applyAlignment="1" applyProtection="1">
      <alignment horizontal="right"/>
    </xf>
    <xf numFmtId="0" fontId="25" fillId="0" borderId="0" xfId="0" applyFont="1" applyBorder="1" applyAlignment="1" applyProtection="1">
      <alignment horizontal="center"/>
    </xf>
    <xf numFmtId="44" fontId="24" fillId="0" borderId="0" xfId="3" applyFont="1" applyBorder="1" applyAlignment="1" applyProtection="1">
      <alignment horizontal="center"/>
    </xf>
    <xf numFmtId="0" fontId="26" fillId="3" borderId="2" xfId="16" applyFont="1" applyFill="1" applyBorder="1" applyAlignment="1" applyProtection="1">
      <alignment horizontal="center"/>
      <protection locked="0"/>
    </xf>
    <xf numFmtId="0" fontId="22" fillId="0" borderId="2" xfId="16" applyFont="1" applyBorder="1" applyAlignment="1" applyProtection="1">
      <alignment horizontal="center"/>
    </xf>
    <xf numFmtId="44" fontId="26" fillId="3" borderId="2" xfId="3" applyFont="1" applyFill="1" applyBorder="1" applyAlignment="1" applyProtection="1">
      <alignment horizontal="center"/>
      <protection locked="0"/>
    </xf>
    <xf numFmtId="44" fontId="23" fillId="0" borderId="9" xfId="2" applyFont="1" applyFill="1" applyBorder="1" applyAlignment="1" applyProtection="1">
      <alignment horizontal="center"/>
    </xf>
    <xf numFmtId="44" fontId="23" fillId="0" borderId="12" xfId="2" applyFont="1" applyFill="1" applyBorder="1" applyAlignment="1" applyProtection="1">
      <alignment horizontal="center"/>
    </xf>
    <xf numFmtId="44" fontId="23" fillId="0" borderId="12" xfId="7" applyFont="1" applyFill="1" applyBorder="1" applyAlignment="1" applyProtection="1">
      <alignment horizontal="center"/>
    </xf>
    <xf numFmtId="44" fontId="23" fillId="0" borderId="12" xfId="9" applyFont="1" applyFill="1" applyBorder="1" applyAlignment="1" applyProtection="1">
      <alignment horizontal="center"/>
    </xf>
    <xf numFmtId="44" fontId="23" fillId="0" borderId="9" xfId="24" applyNumberFormat="1" applyFont="1" applyFill="1" applyBorder="1" applyAlignment="1" applyProtection="1">
      <alignment horizontal="center"/>
    </xf>
    <xf numFmtId="44" fontId="23" fillId="0" borderId="9" xfId="24" applyNumberFormat="1" applyFont="1" applyBorder="1" applyAlignment="1" applyProtection="1">
      <alignment horizontal="center"/>
    </xf>
    <xf numFmtId="44" fontId="23" fillId="0" borderId="9" xfId="13" applyFont="1" applyBorder="1" applyAlignment="1" applyProtection="1">
      <alignment horizontal="center"/>
    </xf>
    <xf numFmtId="44" fontId="23" fillId="0" borderId="9" xfId="0" applyNumberFormat="1" applyFont="1" applyBorder="1" applyAlignment="1" applyProtection="1">
      <alignment horizontal="center"/>
    </xf>
    <xf numFmtId="44" fontId="23" fillId="0" borderId="9" xfId="3" applyFont="1" applyBorder="1" applyAlignment="1" applyProtection="1">
      <alignment horizontal="center"/>
    </xf>
    <xf numFmtId="44" fontId="24" fillId="0" borderId="9" xfId="3" applyFont="1" applyBorder="1" applyAlignment="1" applyProtection="1">
      <alignment horizontal="center"/>
    </xf>
    <xf numFmtId="0" fontId="26" fillId="3" borderId="3" xfId="16" applyFont="1" applyFill="1" applyBorder="1" applyAlignment="1" applyProtection="1">
      <alignment horizontal="left"/>
      <protection locked="0"/>
    </xf>
    <xf numFmtId="0" fontId="22" fillId="0" borderId="3" xfId="16" applyFont="1" applyFill="1" applyBorder="1" applyAlignment="1" applyProtection="1">
      <alignment horizontal="left"/>
    </xf>
    <xf numFmtId="0" fontId="22" fillId="0" borderId="3" xfId="16" applyFont="1" applyBorder="1" applyAlignment="1" applyProtection="1">
      <alignment horizontal="left"/>
    </xf>
    <xf numFmtId="0" fontId="22" fillId="0" borderId="3" xfId="18" applyFont="1" applyBorder="1" applyAlignment="1" applyProtection="1">
      <alignment horizontal="left"/>
    </xf>
    <xf numFmtId="0" fontId="23" fillId="2" borderId="13" xfId="16" applyFont="1" applyFill="1" applyBorder="1" applyAlignment="1" applyProtection="1">
      <alignment horizontal="left"/>
    </xf>
    <xf numFmtId="0" fontId="22" fillId="0" borderId="2" xfId="16" applyFont="1" applyBorder="1" applyAlignment="1" applyProtection="1">
      <alignment horizontal="left"/>
    </xf>
    <xf numFmtId="0" fontId="23" fillId="2" borderId="3" xfId="16" applyFont="1" applyFill="1" applyBorder="1" applyAlignment="1" applyProtection="1">
      <alignment horizontal="left"/>
    </xf>
    <xf numFmtId="0" fontId="23" fillId="2" borderId="3" xfId="18" applyFont="1" applyFill="1" applyBorder="1" applyAlignment="1" applyProtection="1">
      <alignment horizontal="left"/>
    </xf>
    <xf numFmtId="0" fontId="26" fillId="3" borderId="11" xfId="0" applyFont="1" applyFill="1" applyBorder="1" applyAlignment="1" applyProtection="1">
      <alignment horizontal="center"/>
      <protection locked="0"/>
    </xf>
    <xf numFmtId="0" fontId="0" fillId="0" borderId="0" xfId="0" applyProtection="1"/>
    <xf numFmtId="0" fontId="9" fillId="6" borderId="3" xfId="0" applyFont="1" applyFill="1" applyBorder="1" applyProtection="1"/>
    <xf numFmtId="0" fontId="23" fillId="2" borderId="14" xfId="16" applyFont="1" applyFill="1" applyBorder="1" applyAlignment="1" applyProtection="1">
      <alignment horizontal="center"/>
    </xf>
    <xf numFmtId="44" fontId="22" fillId="2" borderId="12" xfId="2" applyFont="1" applyFill="1" applyBorder="1" applyAlignment="1" applyProtection="1">
      <alignment horizontal="center"/>
    </xf>
    <xf numFmtId="44" fontId="22" fillId="2" borderId="9" xfId="2" applyFont="1" applyFill="1" applyBorder="1" applyAlignment="1" applyProtection="1">
      <alignment horizontal="center"/>
    </xf>
    <xf numFmtId="44" fontId="24" fillId="0" borderId="9" xfId="2" applyFont="1" applyFill="1" applyBorder="1" applyAlignment="1" applyProtection="1">
      <alignment horizontal="center" vertical="center"/>
    </xf>
    <xf numFmtId="0" fontId="23" fillId="2" borderId="9" xfId="16" applyFont="1" applyFill="1" applyBorder="1" applyAlignment="1" applyProtection="1">
      <alignment horizontal="center"/>
    </xf>
    <xf numFmtId="0" fontId="25" fillId="0" borderId="3" xfId="16" applyFont="1" applyFill="1" applyBorder="1" applyAlignment="1" applyProtection="1">
      <alignment horizontal="left"/>
    </xf>
    <xf numFmtId="0" fontId="23" fillId="2" borderId="3" xfId="20" applyFont="1" applyFill="1" applyBorder="1" applyAlignment="1" applyProtection="1">
      <alignment horizontal="left"/>
    </xf>
    <xf numFmtId="0" fontId="22" fillId="0" borderId="3" xfId="20" applyFont="1" applyBorder="1" applyAlignment="1" applyProtection="1">
      <alignment horizontal="left"/>
    </xf>
    <xf numFmtId="0" fontId="23" fillId="2" borderId="3" xfId="22" applyFont="1" applyFill="1" applyBorder="1" applyAlignment="1" applyProtection="1">
      <alignment horizontal="left"/>
    </xf>
    <xf numFmtId="0" fontId="22" fillId="0" borderId="3" xfId="22" applyFont="1" applyBorder="1" applyAlignment="1" applyProtection="1">
      <alignment horizontal="left"/>
    </xf>
    <xf numFmtId="0" fontId="25" fillId="0" borderId="3" xfId="22" applyFont="1" applyBorder="1" applyAlignment="1" applyProtection="1">
      <alignment horizontal="left"/>
    </xf>
    <xf numFmtId="0" fontId="23" fillId="2" borderId="3" xfId="24" applyFont="1" applyFill="1" applyBorder="1" applyAlignment="1" applyProtection="1">
      <alignment horizontal="left"/>
    </xf>
    <xf numFmtId="0" fontId="23" fillId="2" borderId="9" xfId="24" applyFont="1" applyFill="1" applyBorder="1" applyAlignment="1" applyProtection="1">
      <alignment horizontal="center"/>
    </xf>
    <xf numFmtId="0" fontId="22" fillId="0" borderId="3" xfId="24" applyFont="1" applyBorder="1" applyAlignment="1" applyProtection="1">
      <alignment horizontal="left"/>
    </xf>
    <xf numFmtId="0" fontId="22" fillId="0" borderId="3" xfId="24" applyFont="1" applyFill="1" applyBorder="1" applyAlignment="1" applyProtection="1">
      <alignment horizontal="left"/>
    </xf>
    <xf numFmtId="0" fontId="23" fillId="2" borderId="3" xfId="26" applyFont="1" applyFill="1" applyBorder="1" applyAlignment="1" applyProtection="1">
      <alignment horizontal="left"/>
    </xf>
    <xf numFmtId="0" fontId="23" fillId="2" borderId="9" xfId="26" applyFont="1" applyFill="1" applyBorder="1" applyAlignment="1" applyProtection="1">
      <alignment horizontal="center"/>
    </xf>
    <xf numFmtId="0" fontId="22" fillId="0" borderId="3" xfId="26" applyFont="1" applyBorder="1" applyAlignment="1" applyProtection="1">
      <alignment horizontal="left"/>
    </xf>
    <xf numFmtId="0" fontId="25" fillId="0" borderId="3" xfId="26" applyFont="1" applyBorder="1" applyAlignment="1" applyProtection="1">
      <alignment horizontal="left"/>
    </xf>
    <xf numFmtId="0" fontId="23" fillId="2" borderId="3" xfId="0" applyFont="1" applyFill="1" applyBorder="1" applyAlignment="1" applyProtection="1">
      <alignment horizontal="left"/>
    </xf>
    <xf numFmtId="0" fontId="23" fillId="2" borderId="9" xfId="0" applyFont="1" applyFill="1" applyBorder="1" applyAlignment="1" applyProtection="1">
      <alignment horizontal="center"/>
    </xf>
    <xf numFmtId="0" fontId="25" fillId="0" borderId="3" xfId="0" applyFont="1" applyBorder="1" applyAlignment="1" applyProtection="1">
      <alignment horizontal="left"/>
    </xf>
    <xf numFmtId="0" fontId="25" fillId="0" borderId="3" xfId="0" applyFont="1" applyBorder="1" applyAlignment="1" applyProtection="1">
      <alignment horizontal="center"/>
    </xf>
    <xf numFmtId="0" fontId="28" fillId="0" borderId="0" xfId="0" applyFont="1" applyProtection="1"/>
    <xf numFmtId="0" fontId="24" fillId="2" borderId="3" xfId="0" applyFont="1" applyFill="1" applyBorder="1" applyAlignment="1" applyProtection="1">
      <alignment horizontal="left"/>
    </xf>
    <xf numFmtId="0" fontId="24" fillId="2" borderId="9" xfId="0" applyFont="1" applyFill="1" applyBorder="1" applyAlignment="1" applyProtection="1">
      <alignment horizontal="center"/>
    </xf>
    <xf numFmtId="0" fontId="25" fillId="0" borderId="11" xfId="0" applyFont="1" applyFill="1" applyBorder="1" applyAlignment="1" applyProtection="1">
      <alignment horizontal="center"/>
    </xf>
    <xf numFmtId="0" fontId="25" fillId="0" borderId="0" xfId="0" applyFont="1" applyProtection="1"/>
    <xf numFmtId="44" fontId="25" fillId="0" borderId="12" xfId="0" applyNumberFormat="1" applyFont="1" applyBorder="1" applyProtection="1"/>
    <xf numFmtId="44" fontId="25" fillId="0" borderId="9" xfId="0" applyNumberFormat="1" applyFont="1" applyBorder="1" applyProtection="1"/>
    <xf numFmtId="0" fontId="25" fillId="0" borderId="0" xfId="0" applyFont="1" applyBorder="1" applyProtection="1"/>
    <xf numFmtId="0" fontId="25" fillId="0" borderId="0" xfId="0" applyFont="1" applyBorder="1" applyAlignment="1" applyProtection="1">
      <alignment horizontal="left"/>
    </xf>
    <xf numFmtId="170" fontId="25" fillId="0" borderId="0" xfId="0" applyNumberFormat="1" applyFont="1" applyBorder="1" applyAlignment="1" applyProtection="1">
      <alignment horizontal="center"/>
    </xf>
    <xf numFmtId="0" fontId="25" fillId="0" borderId="0" xfId="0" applyFont="1" applyAlignment="1" applyProtection="1">
      <alignment horizontal="center"/>
    </xf>
    <xf numFmtId="44" fontId="23" fillId="0" borderId="0" xfId="0" applyNumberFormat="1" applyFont="1" applyAlignment="1" applyProtection="1">
      <alignment horizontal="center"/>
    </xf>
    <xf numFmtId="0" fontId="25" fillId="0" borderId="0" xfId="0" applyFont="1" applyBorder="1" applyAlignment="1" applyProtection="1">
      <alignment horizontal="right"/>
    </xf>
    <xf numFmtId="44" fontId="23" fillId="0" borderId="0" xfId="3" applyFont="1" applyAlignment="1" applyProtection="1">
      <alignment horizontal="center"/>
    </xf>
    <xf numFmtId="170" fontId="24" fillId="0" borderId="0" xfId="0" applyNumberFormat="1" applyFont="1" applyBorder="1" applyAlignment="1" applyProtection="1">
      <alignment horizontal="left"/>
    </xf>
    <xf numFmtId="170" fontId="25" fillId="0" borderId="0" xfId="0" applyNumberFormat="1" applyFont="1" applyBorder="1" applyAlignment="1" applyProtection="1">
      <alignment horizontal="left"/>
    </xf>
    <xf numFmtId="0" fontId="23" fillId="0" borderId="0" xfId="0" applyFont="1" applyAlignment="1" applyProtection="1">
      <alignment horizontal="center"/>
    </xf>
    <xf numFmtId="0" fontId="23" fillId="0" borderId="0" xfId="0" applyFont="1" applyBorder="1" applyAlignment="1" applyProtection="1">
      <alignment horizontal="center"/>
    </xf>
    <xf numFmtId="0" fontId="24" fillId="0" borderId="0" xfId="0" applyFont="1" applyBorder="1" applyAlignment="1" applyProtection="1">
      <alignment horizontal="center"/>
    </xf>
    <xf numFmtId="0" fontId="24" fillId="0" borderId="0" xfId="0" applyFont="1" applyAlignment="1" applyProtection="1">
      <alignment horizontal="right"/>
    </xf>
    <xf numFmtId="44" fontId="24" fillId="0" borderId="15" xfId="0" applyNumberFormat="1" applyFont="1" applyBorder="1" applyProtection="1"/>
    <xf numFmtId="44" fontId="23" fillId="0" borderId="15" xfId="0" applyNumberFormat="1" applyFont="1" applyBorder="1" applyAlignment="1" applyProtection="1">
      <alignment horizontal="center"/>
    </xf>
    <xf numFmtId="0" fontId="10" fillId="3" borderId="16" xfId="0" applyFont="1" applyFill="1" applyBorder="1" applyProtection="1">
      <protection locked="0"/>
    </xf>
    <xf numFmtId="0" fontId="10" fillId="3" borderId="2" xfId="0" applyFont="1" applyFill="1" applyBorder="1" applyProtection="1">
      <protection locked="0"/>
    </xf>
    <xf numFmtId="0" fontId="6" fillId="0" borderId="0" xfId="0" applyFont="1" applyProtection="1"/>
    <xf numFmtId="0" fontId="11" fillId="0" borderId="0" xfId="0" applyFont="1" applyFill="1" applyBorder="1" applyAlignment="1" applyProtection="1">
      <alignment horizontal="center"/>
    </xf>
    <xf numFmtId="0" fontId="30" fillId="0" borderId="3" xfId="16" applyFont="1" applyBorder="1" applyAlignment="1" applyProtection="1">
      <alignment horizontal="left"/>
    </xf>
    <xf numFmtId="0" fontId="30" fillId="0" borderId="3" xfId="16" applyFont="1" applyBorder="1" applyAlignment="1" applyProtection="1">
      <alignment horizontal="center"/>
    </xf>
    <xf numFmtId="0" fontId="30" fillId="0" borderId="3" xfId="18" applyFont="1" applyBorder="1" applyAlignment="1" applyProtection="1">
      <alignment horizontal="left"/>
    </xf>
    <xf numFmtId="0" fontId="30" fillId="0" borderId="3" xfId="18" applyFont="1" applyBorder="1" applyAlignment="1" applyProtection="1">
      <alignment horizontal="center"/>
    </xf>
    <xf numFmtId="0" fontId="30" fillId="0" borderId="3" xfId="20" applyFont="1" applyBorder="1" applyAlignment="1" applyProtection="1">
      <alignment horizontal="left"/>
    </xf>
    <xf numFmtId="0" fontId="30" fillId="0" borderId="3" xfId="20" applyFont="1" applyBorder="1" applyAlignment="1" applyProtection="1">
      <alignment horizontal="center"/>
    </xf>
    <xf numFmtId="0" fontId="30" fillId="0" borderId="3" xfId="22" applyFont="1" applyBorder="1" applyAlignment="1" applyProtection="1">
      <alignment horizontal="left"/>
    </xf>
    <xf numFmtId="0" fontId="30" fillId="0" borderId="3" xfId="22" applyFont="1" applyBorder="1" applyAlignment="1" applyProtection="1">
      <alignment horizontal="center"/>
    </xf>
    <xf numFmtId="0" fontId="30" fillId="0" borderId="3" xfId="24" applyFont="1" applyBorder="1" applyAlignment="1" applyProtection="1">
      <alignment horizontal="left"/>
    </xf>
    <xf numFmtId="0" fontId="30" fillId="0" borderId="3" xfId="24" applyFont="1" applyBorder="1" applyAlignment="1" applyProtection="1">
      <alignment horizontal="center"/>
    </xf>
    <xf numFmtId="0" fontId="30" fillId="0" borderId="3" xfId="26" applyFont="1" applyBorder="1" applyAlignment="1" applyProtection="1">
      <alignment horizontal="left"/>
    </xf>
    <xf numFmtId="0" fontId="30" fillId="0" borderId="3" xfId="26" applyFont="1" applyBorder="1" applyAlignment="1" applyProtection="1">
      <alignment horizontal="center"/>
    </xf>
    <xf numFmtId="0" fontId="30" fillId="0" borderId="3" xfId="0" applyFont="1" applyBorder="1" applyAlignment="1" applyProtection="1">
      <alignment horizontal="left"/>
    </xf>
    <xf numFmtId="0" fontId="30" fillId="0" borderId="3" xfId="0" applyFont="1" applyBorder="1" applyAlignment="1" applyProtection="1">
      <alignment horizontal="center"/>
    </xf>
    <xf numFmtId="0" fontId="9" fillId="0" borderId="0" xfId="0" applyFont="1" applyFill="1" applyBorder="1" applyProtection="1"/>
    <xf numFmtId="0" fontId="21" fillId="0" borderId="0" xfId="0" applyFont="1" applyProtection="1"/>
    <xf numFmtId="14" fontId="10" fillId="0" borderId="0" xfId="0" applyNumberFormat="1" applyFont="1" applyFill="1" applyBorder="1" applyProtection="1"/>
    <xf numFmtId="0" fontId="23" fillId="0" borderId="0" xfId="16" applyFont="1" applyAlignment="1" applyProtection="1">
      <alignment horizontal="center"/>
    </xf>
    <xf numFmtId="0" fontId="12" fillId="4" borderId="0" xfId="15" applyFill="1" applyBorder="1" applyAlignment="1" applyProtection="1"/>
    <xf numFmtId="164" fontId="10" fillId="0" borderId="3" xfId="1" applyNumberFormat="1" applyFont="1" applyFill="1" applyBorder="1" applyProtection="1"/>
    <xf numFmtId="1" fontId="11" fillId="0" borderId="0" xfId="0" applyNumberFormat="1" applyFont="1" applyFill="1" applyBorder="1" applyAlignment="1" applyProtection="1">
      <alignment horizontal="center"/>
    </xf>
    <xf numFmtId="2" fontId="0" fillId="0" borderId="0" xfId="0" applyNumberFormat="1" applyAlignment="1" applyProtection="1">
      <alignment horizontal="center"/>
    </xf>
    <xf numFmtId="0" fontId="5" fillId="7" borderId="0" xfId="0" applyFont="1" applyFill="1" applyProtection="1"/>
    <xf numFmtId="0" fontId="3" fillId="0" borderId="0" xfId="0" applyFont="1" applyAlignment="1" applyProtection="1">
      <alignment horizontal="right"/>
    </xf>
    <xf numFmtId="0" fontId="11" fillId="0" borderId="0" xfId="0" applyNumberFormat="1" applyFont="1" applyFill="1" applyBorder="1" applyAlignment="1" applyProtection="1">
      <alignment horizontal="center"/>
    </xf>
    <xf numFmtId="0" fontId="0" fillId="0" borderId="0" xfId="0" applyFill="1" applyAlignment="1" applyProtection="1">
      <alignment horizontal="right"/>
    </xf>
    <xf numFmtId="0" fontId="10" fillId="0" borderId="0" xfId="0" applyFont="1" applyFill="1" applyBorder="1" applyAlignment="1" applyProtection="1">
      <alignment horizontal="center"/>
    </xf>
    <xf numFmtId="0" fontId="0" fillId="0" borderId="0" xfId="0" applyAlignment="1" applyProtection="1">
      <alignment horizontal="right"/>
    </xf>
    <xf numFmtId="0" fontId="8" fillId="7" borderId="0" xfId="0" applyFont="1" applyFill="1" applyProtection="1"/>
    <xf numFmtId="0" fontId="3" fillId="0" borderId="0" xfId="0" applyFont="1" applyProtection="1"/>
    <xf numFmtId="171" fontId="11" fillId="3" borderId="3" xfId="0" applyNumberFormat="1" applyFont="1" applyFill="1" applyBorder="1" applyAlignment="1" applyProtection="1">
      <alignment horizontal="center"/>
      <protection locked="0"/>
    </xf>
    <xf numFmtId="0" fontId="12" fillId="0" borderId="0" xfId="15" applyAlignment="1" applyProtection="1"/>
    <xf numFmtId="1" fontId="11" fillId="3" borderId="3" xfId="0" applyNumberFormat="1" applyFont="1" applyFill="1" applyBorder="1" applyAlignment="1" applyProtection="1">
      <alignment horizontal="center"/>
      <protection locked="0"/>
    </xf>
    <xf numFmtId="0" fontId="0" fillId="0" borderId="0" xfId="0" quotePrefix="1" applyProtection="1"/>
    <xf numFmtId="0" fontId="0" fillId="0" borderId="0" xfId="0" applyAlignment="1" applyProtection="1">
      <alignment wrapText="1"/>
    </xf>
    <xf numFmtId="0" fontId="3" fillId="0" borderId="0" xfId="0" applyFont="1" applyAlignment="1" applyProtection="1">
      <alignment vertical="center"/>
    </xf>
    <xf numFmtId="0" fontId="3" fillId="0" borderId="0" xfId="0" applyFont="1" applyAlignment="1" applyProtection="1">
      <alignment vertical="center" wrapText="1"/>
    </xf>
    <xf numFmtId="0" fontId="29" fillId="0" borderId="0" xfId="0" applyFont="1" applyAlignment="1" applyProtection="1">
      <alignment horizontal="center" vertical="center" wrapText="1"/>
    </xf>
    <xf numFmtId="0" fontId="3" fillId="0" borderId="0" xfId="0" applyFont="1" applyBorder="1" applyAlignment="1" applyProtection="1">
      <alignment horizontal="left"/>
    </xf>
    <xf numFmtId="0" fontId="6" fillId="0" borderId="0" xfId="0" applyFont="1" applyAlignment="1" applyProtection="1">
      <alignment horizontal="center"/>
    </xf>
    <xf numFmtId="9" fontId="6" fillId="0" borderId="17" xfId="29" applyFont="1" applyBorder="1" applyAlignment="1" applyProtection="1">
      <alignment horizontal="center"/>
    </xf>
    <xf numFmtId="171" fontId="11" fillId="0" borderId="0" xfId="0" applyNumberFormat="1" applyFont="1" applyFill="1" applyBorder="1" applyAlignment="1" applyProtection="1">
      <alignment horizontal="center"/>
    </xf>
    <xf numFmtId="44" fontId="11" fillId="0" borderId="0" xfId="2" applyFont="1" applyFill="1" applyBorder="1" applyAlignment="1" applyProtection="1">
      <alignment horizontal="center"/>
    </xf>
    <xf numFmtId="0" fontId="0" fillId="0" borderId="0" xfId="0" applyFill="1" applyProtection="1"/>
    <xf numFmtId="0" fontId="36" fillId="0" borderId="0" xfId="0" applyFont="1" applyFill="1" applyAlignment="1" applyProtection="1"/>
    <xf numFmtId="0" fontId="0" fillId="0" borderId="4" xfId="0" applyBorder="1" applyProtection="1"/>
    <xf numFmtId="0" fontId="6" fillId="0" borderId="4" xfId="0" applyFont="1" applyBorder="1" applyAlignment="1" applyProtection="1">
      <alignment horizontal="center"/>
    </xf>
    <xf numFmtId="44" fontId="11" fillId="0" borderId="4" xfId="2" applyFont="1" applyFill="1" applyBorder="1" applyAlignment="1" applyProtection="1">
      <alignment horizontal="center"/>
    </xf>
    <xf numFmtId="0" fontId="3" fillId="0" borderId="0" xfId="0" quotePrefix="1" applyFont="1" applyProtection="1"/>
    <xf numFmtId="0" fontId="31" fillId="0" borderId="0" xfId="0" applyFont="1" applyAlignment="1" applyProtection="1">
      <alignment horizontal="center" vertical="center" wrapText="1"/>
    </xf>
    <xf numFmtId="0" fontId="31" fillId="0" borderId="0" xfId="0" applyFont="1" applyAlignment="1" applyProtection="1">
      <alignment wrapText="1"/>
    </xf>
    <xf numFmtId="0" fontId="31" fillId="0" borderId="0" xfId="0" applyFont="1" applyAlignment="1" applyProtection="1">
      <alignment horizontal="left" wrapText="1"/>
    </xf>
    <xf numFmtId="0" fontId="3" fillId="0" borderId="0" xfId="0" applyFont="1" applyAlignment="1" applyProtection="1">
      <alignment horizontal="center"/>
    </xf>
    <xf numFmtId="0" fontId="3" fillId="0" borderId="4" xfId="0" applyFont="1" applyBorder="1" applyProtection="1"/>
    <xf numFmtId="0" fontId="11" fillId="0" borderId="4" xfId="0" applyFont="1" applyFill="1" applyBorder="1" applyAlignment="1" applyProtection="1">
      <alignment horizontal="center"/>
    </xf>
    <xf numFmtId="0" fontId="14" fillId="0" borderId="0" xfId="0" applyFont="1" applyAlignment="1" applyProtection="1">
      <alignment horizontal="center"/>
    </xf>
    <xf numFmtId="9" fontId="0" fillId="0" borderId="0" xfId="29" applyFont="1" applyProtection="1"/>
    <xf numFmtId="164" fontId="3" fillId="0" borderId="3" xfId="1" applyNumberFormat="1" applyFont="1" applyFill="1" applyBorder="1" applyProtection="1"/>
    <xf numFmtId="38" fontId="11" fillId="3" borderId="3" xfId="2" applyNumberFormat="1" applyFont="1" applyFill="1" applyBorder="1" applyAlignment="1" applyProtection="1">
      <alignment horizontal="center"/>
      <protection locked="0"/>
    </xf>
    <xf numFmtId="0" fontId="0" fillId="2" borderId="9" xfId="0" applyFill="1" applyBorder="1" applyAlignment="1" applyProtection="1">
      <alignment wrapText="1"/>
    </xf>
    <xf numFmtId="0" fontId="0" fillId="2" borderId="11" xfId="0" applyFill="1" applyBorder="1" applyAlignment="1" applyProtection="1">
      <alignment wrapText="1"/>
    </xf>
    <xf numFmtId="0" fontId="0" fillId="2" borderId="3" xfId="0" applyFill="1" applyBorder="1" applyAlignment="1" applyProtection="1">
      <alignment horizontal="center" wrapText="1"/>
    </xf>
    <xf numFmtId="0" fontId="0" fillId="0" borderId="3" xfId="0" applyBorder="1" applyProtection="1"/>
    <xf numFmtId="43" fontId="3" fillId="0" borderId="3" xfId="1" applyFont="1" applyFill="1" applyBorder="1" applyProtection="1"/>
    <xf numFmtId="0" fontId="7" fillId="0" borderId="18" xfId="0" applyFont="1" applyBorder="1" applyProtection="1"/>
    <xf numFmtId="0" fontId="0" fillId="0" borderId="19" xfId="0" applyBorder="1" applyProtection="1"/>
    <xf numFmtId="0" fontId="0" fillId="0" borderId="20" xfId="0" applyBorder="1" applyProtection="1"/>
    <xf numFmtId="0" fontId="7" fillId="0" borderId="0" xfId="0" applyFont="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12" xfId="0" applyBorder="1" applyProtection="1"/>
    <xf numFmtId="0" fontId="0" fillId="0" borderId="17" xfId="0" applyBorder="1" applyProtection="1"/>
    <xf numFmtId="0" fontId="0" fillId="0" borderId="21" xfId="0" applyBorder="1" applyProtection="1"/>
    <xf numFmtId="0" fontId="13" fillId="0" borderId="0" xfId="0" applyFont="1" applyProtection="1"/>
    <xf numFmtId="0" fontId="0" fillId="0" borderId="0" xfId="0" applyFill="1" applyBorder="1" applyProtection="1"/>
    <xf numFmtId="0" fontId="13" fillId="0" borderId="0" xfId="0" applyFont="1" applyFill="1" applyBorder="1" applyProtection="1"/>
    <xf numFmtId="0" fontId="3" fillId="0" borderId="0" xfId="0" applyFont="1" applyFill="1" applyBorder="1" applyAlignment="1" applyProtection="1">
      <alignment horizontal="left"/>
    </xf>
    <xf numFmtId="0" fontId="0" fillId="2" borderId="3" xfId="0" applyFill="1" applyBorder="1" applyProtection="1"/>
    <xf numFmtId="0" fontId="0" fillId="0" borderId="22" xfId="0" applyBorder="1" applyProtection="1"/>
    <xf numFmtId="0" fontId="3" fillId="0" borderId="0" xfId="0" applyFont="1" applyFill="1" applyBorder="1" applyProtection="1"/>
    <xf numFmtId="43" fontId="10" fillId="9" borderId="3" xfId="1" applyFont="1" applyFill="1" applyBorder="1" applyProtection="1">
      <protection locked="0"/>
    </xf>
    <xf numFmtId="0" fontId="24" fillId="0" borderId="3" xfId="16" applyFont="1" applyFill="1" applyBorder="1" applyAlignment="1" applyProtection="1">
      <alignment horizontal="left"/>
      <protection hidden="1"/>
    </xf>
    <xf numFmtId="0" fontId="2" fillId="0" borderId="3" xfId="20" applyFont="1" applyBorder="1" applyAlignment="1" applyProtection="1">
      <alignment horizontal="left"/>
    </xf>
    <xf numFmtId="0" fontId="2" fillId="0" borderId="3" xfId="18" applyFont="1" applyBorder="1" applyAlignment="1" applyProtection="1">
      <alignment horizontal="left"/>
    </xf>
    <xf numFmtId="0" fontId="2" fillId="0" borderId="3" xfId="24" applyFont="1" applyBorder="1" applyAlignment="1" applyProtection="1">
      <alignment horizontal="left"/>
    </xf>
    <xf numFmtId="0" fontId="2" fillId="0" borderId="3" xfId="26" applyFont="1" applyBorder="1" applyAlignment="1" applyProtection="1">
      <alignment horizontal="left"/>
    </xf>
    <xf numFmtId="41" fontId="10" fillId="3" borderId="3" xfId="0" applyNumberFormat="1" applyFont="1" applyFill="1" applyBorder="1" applyProtection="1">
      <protection locked="0"/>
    </xf>
    <xf numFmtId="41" fontId="15" fillId="3" borderId="3" xfId="0" applyNumberFormat="1" applyFont="1" applyFill="1" applyBorder="1" applyProtection="1">
      <protection locked="0"/>
    </xf>
    <xf numFmtId="41" fontId="13" fillId="2" borderId="3" xfId="15" applyNumberFormat="1" applyFont="1" applyFill="1" applyBorder="1" applyAlignment="1" applyProtection="1"/>
    <xf numFmtId="41" fontId="0" fillId="0" borderId="3" xfId="0" applyNumberFormat="1" applyBorder="1" applyProtection="1">
      <protection hidden="1"/>
    </xf>
    <xf numFmtId="41" fontId="10" fillId="9" borderId="3" xfId="0" applyNumberFormat="1" applyFont="1" applyFill="1" applyBorder="1" applyProtection="1">
      <protection locked="0"/>
    </xf>
    <xf numFmtId="41" fontId="15" fillId="9" borderId="3" xfId="0" applyNumberFormat="1" applyFont="1" applyFill="1" applyBorder="1" applyProtection="1">
      <protection locked="0"/>
    </xf>
    <xf numFmtId="41" fontId="13" fillId="10" borderId="3" xfId="15" applyNumberFormat="1" applyFont="1" applyFill="1" applyBorder="1" applyAlignment="1" applyProtection="1"/>
    <xf numFmtId="41" fontId="10" fillId="3" borderId="3" xfId="1" applyNumberFormat="1" applyFont="1" applyFill="1" applyBorder="1" applyProtection="1">
      <protection locked="0"/>
    </xf>
    <xf numFmtId="41" fontId="10" fillId="9" borderId="3" xfId="1" applyNumberFormat="1" applyFont="1" applyFill="1" applyBorder="1" applyProtection="1">
      <protection locked="0"/>
    </xf>
    <xf numFmtId="44" fontId="25" fillId="11" borderId="9" xfId="2" applyFont="1" applyFill="1" applyBorder="1" applyProtection="1"/>
    <xf numFmtId="44" fontId="25" fillId="11" borderId="9" xfId="2" applyFont="1" applyFill="1" applyBorder="1" applyAlignment="1" applyProtection="1">
      <alignment horizontal="center"/>
    </xf>
    <xf numFmtId="41" fontId="3" fillId="0" borderId="3" xfId="0" applyNumberFormat="1" applyFont="1" applyFill="1" applyBorder="1" applyProtection="1"/>
    <xf numFmtId="43" fontId="6" fillId="2" borderId="3" xfId="0" applyNumberFormat="1" applyFont="1" applyFill="1" applyBorder="1" applyProtection="1"/>
    <xf numFmtId="0" fontId="3" fillId="0" borderId="9" xfId="0" applyFont="1" applyFill="1" applyBorder="1" applyProtection="1"/>
    <xf numFmtId="0" fontId="3" fillId="0" borderId="9" xfId="0" applyFont="1" applyFill="1" applyBorder="1" applyAlignment="1" applyProtection="1">
      <alignment horizontal="left"/>
    </xf>
    <xf numFmtId="0" fontId="0" fillId="9" borderId="9" xfId="0" applyFill="1" applyBorder="1" applyProtection="1">
      <protection locked="0"/>
    </xf>
    <xf numFmtId="41" fontId="10" fillId="12" borderId="3" xfId="1" applyNumberFormat="1" applyFont="1" applyFill="1" applyBorder="1" applyProtection="1"/>
    <xf numFmtId="43" fontId="10" fillId="13" borderId="3" xfId="1" applyFont="1" applyFill="1" applyBorder="1" applyProtection="1"/>
    <xf numFmtId="43" fontId="3" fillId="13" borderId="3" xfId="1" applyFont="1" applyFill="1" applyBorder="1" applyProtection="1"/>
    <xf numFmtId="41" fontId="0" fillId="2" borderId="3" xfId="0" applyNumberFormat="1" applyFill="1" applyBorder="1" applyProtection="1"/>
    <xf numFmtId="41" fontId="10" fillId="0" borderId="3" xfId="1" applyNumberFormat="1" applyFont="1" applyFill="1" applyBorder="1" applyProtection="1"/>
    <xf numFmtId="43" fontId="10" fillId="10" borderId="3" xfId="1" applyFont="1" applyFill="1" applyBorder="1" applyProtection="1"/>
    <xf numFmtId="43" fontId="0" fillId="10" borderId="3" xfId="0" applyNumberFormat="1" applyFill="1" applyBorder="1" applyProtection="1"/>
    <xf numFmtId="0" fontId="10" fillId="9" borderId="9" xfId="0" applyFont="1" applyFill="1" applyBorder="1" applyProtection="1">
      <protection locked="0"/>
    </xf>
    <xf numFmtId="0" fontId="6" fillId="0" borderId="9" xfId="0" applyFont="1" applyBorder="1" applyProtection="1"/>
    <xf numFmtId="0" fontId="6" fillId="10" borderId="9" xfId="0" applyFont="1" applyFill="1" applyBorder="1" applyProtection="1"/>
    <xf numFmtId="0" fontId="0" fillId="0" borderId="9" xfId="0" applyBorder="1" applyProtection="1"/>
    <xf numFmtId="0" fontId="3" fillId="0" borderId="9" xfId="0" applyFont="1" applyBorder="1" applyProtection="1"/>
    <xf numFmtId="0" fontId="3" fillId="9" borderId="9" xfId="0" applyFont="1" applyFill="1" applyBorder="1" applyProtection="1">
      <protection locked="0"/>
    </xf>
    <xf numFmtId="38" fontId="10" fillId="3" borderId="3" xfId="1" applyNumberFormat="1" applyFont="1" applyFill="1" applyBorder="1" applyAlignment="1" applyProtection="1">
      <alignment horizontal="right"/>
      <protection locked="0"/>
    </xf>
    <xf numFmtId="0" fontId="0" fillId="2" borderId="9" xfId="0" applyFill="1" applyBorder="1" applyAlignment="1" applyProtection="1">
      <alignment horizontal="center" wrapText="1"/>
    </xf>
    <xf numFmtId="0" fontId="3" fillId="2" borderId="9" xfId="0" applyFont="1" applyFill="1" applyBorder="1" applyAlignment="1" applyProtection="1">
      <alignment horizontal="center" wrapText="1"/>
    </xf>
    <xf numFmtId="43" fontId="10" fillId="3" borderId="3" xfId="1" applyFont="1" applyFill="1" applyBorder="1" applyAlignment="1" applyProtection="1">
      <alignment horizontal="center"/>
      <protection locked="0"/>
    </xf>
    <xf numFmtId="4" fontId="10" fillId="3" borderId="3" xfId="0" applyNumberFormat="1" applyFont="1" applyFill="1" applyBorder="1" applyProtection="1">
      <protection locked="0"/>
    </xf>
    <xf numFmtId="4" fontId="0" fillId="0" borderId="3" xfId="0" applyNumberFormat="1" applyFill="1" applyBorder="1" applyProtection="1"/>
    <xf numFmtId="43" fontId="0" fillId="0" borderId="2" xfId="0" applyNumberFormat="1" applyBorder="1" applyProtection="1"/>
    <xf numFmtId="43" fontId="0" fillId="0" borderId="3" xfId="0" applyNumberFormat="1" applyBorder="1" applyProtection="1"/>
    <xf numFmtId="43" fontId="0" fillId="0" borderId="0" xfId="0" applyNumberFormat="1" applyBorder="1" applyProtection="1"/>
    <xf numFmtId="0" fontId="3" fillId="2" borderId="3" xfId="0" applyFont="1" applyFill="1" applyBorder="1" applyAlignment="1" applyProtection="1">
      <alignment horizontal="center" wrapText="1"/>
    </xf>
    <xf numFmtId="0" fontId="0" fillId="0" borderId="5" xfId="0" applyFill="1" applyBorder="1" applyProtection="1"/>
    <xf numFmtId="0" fontId="3" fillId="0" borderId="0" xfId="0" applyFont="1" applyFill="1" applyBorder="1" applyAlignment="1" applyProtection="1">
      <alignment horizontal="center"/>
    </xf>
    <xf numFmtId="0" fontId="2" fillId="0" borderId="3" xfId="16" applyFont="1" applyBorder="1" applyAlignment="1" applyProtection="1">
      <alignment horizontal="left"/>
    </xf>
    <xf numFmtId="0" fontId="6" fillId="0" borderId="0" xfId="28" applyFont="1"/>
    <xf numFmtId="0" fontId="33" fillId="0" borderId="0" xfId="28"/>
    <xf numFmtId="49" fontId="33" fillId="0" borderId="0" xfId="28" applyNumberFormat="1" applyAlignment="1">
      <alignment horizontal="center"/>
    </xf>
    <xf numFmtId="0" fontId="19" fillId="7" borderId="0" xfId="28" applyFont="1" applyFill="1"/>
    <xf numFmtId="49" fontId="19" fillId="7" borderId="0" xfId="28" applyNumberFormat="1" applyFont="1" applyFill="1" applyAlignment="1">
      <alignment horizontal="center"/>
    </xf>
    <xf numFmtId="0" fontId="33" fillId="7" borderId="0" xfId="28" applyFill="1"/>
    <xf numFmtId="0" fontId="33" fillId="0" borderId="0" xfId="28" quotePrefix="1" applyNumberFormat="1" applyAlignment="1">
      <alignment horizontal="center" vertical="top"/>
    </xf>
    <xf numFmtId="49" fontId="33" fillId="0" borderId="0" xfId="28" applyNumberFormat="1" applyAlignment="1">
      <alignment horizontal="center" vertical="top"/>
    </xf>
    <xf numFmtId="0" fontId="33" fillId="0" borderId="0" xfId="28" applyAlignment="1">
      <alignment vertical="top"/>
    </xf>
    <xf numFmtId="0" fontId="0" fillId="0" borderId="0" xfId="0" applyAlignment="1">
      <alignment vertical="top"/>
    </xf>
    <xf numFmtId="0" fontId="33" fillId="0" borderId="0" xfId="28" applyAlignment="1">
      <alignment vertical="top" wrapText="1"/>
    </xf>
    <xf numFmtId="49" fontId="3" fillId="0" borderId="0" xfId="28" applyNumberFormat="1" applyFont="1" applyAlignment="1">
      <alignment horizontal="center" vertical="top"/>
    </xf>
    <xf numFmtId="0" fontId="3" fillId="0" borderId="0" xfId="28" applyFont="1" applyAlignment="1">
      <alignment vertical="top"/>
    </xf>
    <xf numFmtId="0" fontId="3" fillId="0" borderId="0" xfId="28" applyFont="1" applyAlignment="1">
      <alignment horizontal="justify" vertical="top"/>
    </xf>
    <xf numFmtId="49" fontId="3" fillId="0" borderId="0" xfId="28" applyNumberFormat="1" applyFont="1" applyAlignment="1">
      <alignment horizontal="center"/>
    </xf>
    <xf numFmtId="0" fontId="10" fillId="3" borderId="17" xfId="28" applyFont="1" applyFill="1" applyBorder="1" applyAlignment="1" applyProtection="1">
      <alignment horizontal="center"/>
      <protection locked="0"/>
    </xf>
    <xf numFmtId="0" fontId="0" fillId="0" borderId="0" xfId="28" applyFont="1" applyAlignment="1">
      <alignment horizontal="right"/>
    </xf>
    <xf numFmtId="0" fontId="0" fillId="14" borderId="3" xfId="0" applyFill="1" applyBorder="1" applyAlignment="1" applyProtection="1">
      <alignment horizontal="center"/>
    </xf>
    <xf numFmtId="0" fontId="10" fillId="0" borderId="0" xfId="0" applyFont="1" applyFill="1" applyBorder="1" applyAlignment="1" applyProtection="1">
      <alignment horizontal="left"/>
    </xf>
    <xf numFmtId="0" fontId="3" fillId="0" borderId="0" xfId="0" applyFont="1" applyFill="1" applyBorder="1" applyAlignment="1" applyProtection="1">
      <alignment horizontal="right"/>
    </xf>
    <xf numFmtId="0" fontId="11" fillId="0" borderId="5" xfId="0" applyFont="1" applyFill="1" applyBorder="1" applyAlignment="1" applyProtection="1">
      <alignment horizontal="center"/>
    </xf>
    <xf numFmtId="0" fontId="10" fillId="0" borderId="0" xfId="0" applyFont="1" applyFill="1" applyBorder="1" applyAlignment="1" applyProtection="1">
      <alignment horizontal="left" vertical="top"/>
    </xf>
    <xf numFmtId="10" fontId="10" fillId="9" borderId="3" xfId="29" applyNumberFormat="1" applyFont="1" applyFill="1" applyBorder="1" applyProtection="1">
      <protection locked="0"/>
    </xf>
    <xf numFmtId="9" fontId="10" fillId="9" borderId="3" xfId="1" applyNumberFormat="1" applyFont="1" applyFill="1" applyBorder="1" applyProtection="1">
      <protection locked="0"/>
    </xf>
    <xf numFmtId="165" fontId="10" fillId="9" borderId="3" xfId="1" applyNumberFormat="1" applyFont="1" applyFill="1" applyBorder="1" applyProtection="1">
      <protection locked="0"/>
    </xf>
    <xf numFmtId="40" fontId="10" fillId="3" borderId="3" xfId="1" applyNumberFormat="1" applyFont="1" applyFill="1" applyBorder="1" applyAlignment="1" applyProtection="1">
      <alignment horizontal="right"/>
      <protection locked="0"/>
    </xf>
    <xf numFmtId="0" fontId="37" fillId="3" borderId="3" xfId="0" applyFont="1" applyFill="1" applyBorder="1" applyAlignment="1" applyProtection="1">
      <alignment horizontal="left"/>
      <protection locked="0"/>
    </xf>
    <xf numFmtId="0" fontId="11" fillId="3" borderId="3" xfId="0" applyFont="1" applyFill="1" applyBorder="1" applyAlignment="1" applyProtection="1">
      <alignment horizontal="center"/>
    </xf>
    <xf numFmtId="0" fontId="5" fillId="0" borderId="0" xfId="0" applyFont="1" applyFill="1" applyProtection="1"/>
    <xf numFmtId="0" fontId="8" fillId="0" borderId="0" xfId="0" applyFont="1" applyFill="1" applyProtection="1"/>
    <xf numFmtId="0" fontId="6" fillId="0" borderId="0" xfId="28" applyFont="1" applyProtection="1"/>
    <xf numFmtId="0" fontId="33" fillId="0" borderId="0" xfId="28" applyProtection="1"/>
    <xf numFmtId="49" fontId="33" fillId="0" borderId="0" xfId="28" applyNumberFormat="1" applyAlignment="1" applyProtection="1">
      <alignment horizontal="center"/>
    </xf>
    <xf numFmtId="0" fontId="33" fillId="0" borderId="0" xfId="28" applyFill="1" applyProtection="1"/>
    <xf numFmtId="0" fontId="33" fillId="0" borderId="17" xfId="28" applyBorder="1" applyProtection="1"/>
    <xf numFmtId="0" fontId="33" fillId="0" borderId="0" xfId="28" applyFill="1" applyAlignment="1" applyProtection="1">
      <alignment horizontal="center"/>
    </xf>
    <xf numFmtId="0" fontId="33" fillId="0" borderId="0" xfId="28" applyAlignment="1" applyProtection="1">
      <alignment horizontal="center"/>
    </xf>
    <xf numFmtId="0" fontId="33" fillId="0" borderId="0" xfId="28" applyFill="1" applyBorder="1" applyProtection="1"/>
    <xf numFmtId="0" fontId="33" fillId="0" borderId="0" xfId="28" applyAlignment="1" applyProtection="1">
      <alignment horizontal="right"/>
    </xf>
    <xf numFmtId="0" fontId="6" fillId="0" borderId="0" xfId="0" applyFont="1" applyAlignment="1" applyProtection="1">
      <alignment horizontal="left"/>
    </xf>
    <xf numFmtId="14" fontId="0" fillId="0" borderId="0" xfId="0" applyNumberFormat="1" applyProtection="1"/>
    <xf numFmtId="0" fontId="0" fillId="0" borderId="11" xfId="0" applyBorder="1" applyProtection="1"/>
    <xf numFmtId="0" fontId="0" fillId="0" borderId="3" xfId="0" applyBorder="1" applyAlignment="1" applyProtection="1">
      <alignment horizontal="center"/>
    </xf>
    <xf numFmtId="0" fontId="6" fillId="0" borderId="9" xfId="0" applyFont="1" applyBorder="1" applyAlignment="1" applyProtection="1">
      <alignment horizontal="left"/>
    </xf>
    <xf numFmtId="0" fontId="0" fillId="0" borderId="0" xfId="0" applyFill="1" applyBorder="1" applyAlignment="1" applyProtection="1">
      <alignment horizontal="center"/>
    </xf>
    <xf numFmtId="0" fontId="0" fillId="0" borderId="0" xfId="0" applyProtection="1">
      <protection locked="0"/>
    </xf>
    <xf numFmtId="0" fontId="0" fillId="7" borderId="0" xfId="0" applyFill="1" applyProtection="1"/>
    <xf numFmtId="0" fontId="10" fillId="0" borderId="0" xfId="0" applyFont="1" applyFill="1" applyBorder="1" applyProtection="1"/>
    <xf numFmtId="0" fontId="10" fillId="0" borderId="0" xfId="0" applyFont="1" applyProtection="1"/>
    <xf numFmtId="0" fontId="6" fillId="15" borderId="0" xfId="0" applyFont="1" applyFill="1" applyProtection="1"/>
    <xf numFmtId="0" fontId="0" fillId="15" borderId="0" xfId="0" applyFill="1" applyProtection="1"/>
    <xf numFmtId="0" fontId="3" fillId="0" borderId="0" xfId="0" applyFont="1" applyBorder="1" applyProtection="1"/>
    <xf numFmtId="0" fontId="11" fillId="0" borderId="23" xfId="0" applyFont="1" applyFill="1" applyBorder="1" applyAlignment="1" applyProtection="1">
      <alignment horizontal="center"/>
    </xf>
    <xf numFmtId="0" fontId="3" fillId="0" borderId="23" xfId="0" applyFont="1" applyFill="1" applyBorder="1" applyProtection="1"/>
    <xf numFmtId="0" fontId="0" fillId="0" borderId="23" xfId="0" applyFill="1" applyBorder="1" applyProtection="1"/>
    <xf numFmtId="0" fontId="3" fillId="0" borderId="4" xfId="0" applyFont="1" applyFill="1" applyBorder="1" applyProtection="1"/>
    <xf numFmtId="164" fontId="0" fillId="0" borderId="0" xfId="1" applyNumberFormat="1" applyFont="1" applyProtection="1"/>
    <xf numFmtId="0" fontId="3" fillId="2" borderId="3" xfId="0" applyFont="1" applyFill="1" applyBorder="1" applyProtection="1"/>
    <xf numFmtId="9" fontId="10" fillId="0" borderId="0" xfId="29" applyNumberFormat="1" applyFont="1" applyFill="1" applyBorder="1" applyAlignment="1" applyProtection="1">
      <alignment horizontal="center"/>
    </xf>
    <xf numFmtId="0" fontId="6" fillId="0" borderId="0" xfId="0" applyFont="1" applyFill="1" applyProtection="1"/>
    <xf numFmtId="9" fontId="10" fillId="0" borderId="0" xfId="29" applyFont="1" applyFill="1" applyBorder="1" applyProtection="1"/>
    <xf numFmtId="0" fontId="6" fillId="0" borderId="0" xfId="0" applyFont="1" applyAlignment="1" applyProtection="1"/>
    <xf numFmtId="165" fontId="3" fillId="0" borderId="3" xfId="1" applyNumberFormat="1" applyFont="1" applyFill="1" applyBorder="1" applyProtection="1"/>
    <xf numFmtId="165" fontId="0" fillId="4" borderId="3" xfId="1" applyNumberFormat="1" applyFont="1" applyFill="1" applyBorder="1" applyProtection="1"/>
    <xf numFmtId="0" fontId="3" fillId="0" borderId="0" xfId="0" applyFont="1" applyBorder="1" applyAlignment="1" applyProtection="1">
      <alignment horizontal="right"/>
    </xf>
    <xf numFmtId="0" fontId="0" fillId="0" borderId="0" xfId="0" applyBorder="1" applyAlignment="1" applyProtection="1">
      <alignment horizontal="right"/>
    </xf>
    <xf numFmtId="0" fontId="6" fillId="0" borderId="3" xfId="0" applyFont="1" applyBorder="1" applyAlignment="1" applyProtection="1">
      <alignment horizontal="center"/>
    </xf>
    <xf numFmtId="43" fontId="10" fillId="0" borderId="0" xfId="1" applyFont="1" applyFill="1" applyBorder="1" applyProtection="1"/>
    <xf numFmtId="0" fontId="6" fillId="0" borderId="10" xfId="0" applyFont="1" applyBorder="1" applyAlignment="1" applyProtection="1">
      <alignment horizontal="right"/>
    </xf>
    <xf numFmtId="0" fontId="6" fillId="0" borderId="11" xfId="0" applyFont="1" applyBorder="1" applyAlignment="1" applyProtection="1">
      <alignment horizontal="right"/>
    </xf>
    <xf numFmtId="0" fontId="6" fillId="0" borderId="3" xfId="0" applyFont="1" applyBorder="1" applyAlignment="1" applyProtection="1">
      <alignment horizontal="left"/>
    </xf>
    <xf numFmtId="43" fontId="10" fillId="0" borderId="4" xfId="1" applyFont="1" applyFill="1" applyBorder="1" applyProtection="1"/>
    <xf numFmtId="0" fontId="0" fillId="0" borderId="3" xfId="0" applyBorder="1" applyAlignment="1" applyProtection="1">
      <alignment horizontal="center" wrapText="1"/>
    </xf>
    <xf numFmtId="0" fontId="0" fillId="0" borderId="0" xfId="0" applyBorder="1" applyAlignment="1" applyProtection="1">
      <alignment horizontal="center" wrapText="1"/>
    </xf>
    <xf numFmtId="0" fontId="0" fillId="0" borderId="3" xfId="0" applyFill="1" applyBorder="1" applyAlignment="1" applyProtection="1">
      <alignment horizontal="center" wrapText="1"/>
    </xf>
    <xf numFmtId="43" fontId="0" fillId="0" borderId="3" xfId="1" applyFont="1" applyBorder="1" applyProtection="1"/>
    <xf numFmtId="9" fontId="38" fillId="0" borderId="0" xfId="0" applyNumberFormat="1" applyFont="1" applyProtection="1"/>
    <xf numFmtId="9" fontId="0" fillId="0" borderId="0" xfId="0" applyNumberFormat="1" applyProtection="1"/>
    <xf numFmtId="164" fontId="0" fillId="0" borderId="3" xfId="0" applyNumberFormat="1" applyBorder="1" applyProtection="1"/>
    <xf numFmtId="0" fontId="0" fillId="0" borderId="10" xfId="0" applyBorder="1" applyAlignment="1" applyProtection="1">
      <alignment horizontal="right"/>
    </xf>
    <xf numFmtId="43" fontId="0" fillId="0" borderId="0" xfId="1" applyFont="1" applyBorder="1" applyProtection="1"/>
    <xf numFmtId="0" fontId="3" fillId="0" borderId="18" xfId="0" applyFont="1" applyBorder="1" applyAlignment="1" applyProtection="1">
      <alignment horizontal="center" wrapText="1"/>
    </xf>
    <xf numFmtId="43" fontId="10" fillId="12" borderId="9" xfId="1" applyFont="1" applyFill="1" applyBorder="1" applyAlignment="1" applyProtection="1">
      <alignment horizontal="center"/>
    </xf>
    <xf numFmtId="43" fontId="0" fillId="0" borderId="1" xfId="0" applyNumberFormat="1" applyBorder="1" applyProtection="1"/>
    <xf numFmtId="43" fontId="0" fillId="0" borderId="10" xfId="0" applyNumberFormat="1" applyBorder="1" applyProtection="1"/>
    <xf numFmtId="0" fontId="0" fillId="0" borderId="11" xfId="0" applyBorder="1" applyAlignment="1" applyProtection="1">
      <alignment horizontal="center" wrapText="1"/>
    </xf>
    <xf numFmtId="0" fontId="38" fillId="0" borderId="0" xfId="0" applyFont="1" applyProtection="1"/>
    <xf numFmtId="0" fontId="10" fillId="12" borderId="11" xfId="0" applyFont="1" applyFill="1" applyBorder="1" applyAlignment="1" applyProtection="1">
      <alignment horizontal="left"/>
    </xf>
    <xf numFmtId="10" fontId="0" fillId="0" borderId="3" xfId="29" applyNumberFormat="1" applyFont="1" applyBorder="1" applyProtection="1"/>
    <xf numFmtId="43" fontId="0" fillId="0" borderId="9" xfId="0" applyNumberFormat="1" applyBorder="1" applyAlignment="1" applyProtection="1">
      <alignment horizontal="center"/>
    </xf>
    <xf numFmtId="43" fontId="0" fillId="0" borderId="11" xfId="0" applyNumberFormat="1" applyBorder="1" applyAlignment="1" applyProtection="1">
      <alignment horizontal="center"/>
    </xf>
    <xf numFmtId="0" fontId="6" fillId="0" borderId="11" xfId="0" applyFont="1" applyBorder="1" applyAlignment="1" applyProtection="1">
      <alignment horizontal="center"/>
    </xf>
    <xf numFmtId="0" fontId="0" fillId="0" borderId="0" xfId="0" applyAlignment="1" applyProtection="1">
      <alignment horizontal="center"/>
    </xf>
    <xf numFmtId="0" fontId="6" fillId="2" borderId="3" xfId="0" applyFont="1" applyFill="1" applyBorder="1" applyAlignment="1" applyProtection="1">
      <alignment horizontal="center"/>
    </xf>
    <xf numFmtId="10" fontId="10" fillId="0" borderId="0" xfId="29" applyNumberFormat="1" applyFont="1" applyFill="1" applyBorder="1" applyProtection="1"/>
    <xf numFmtId="0" fontId="0" fillId="0" borderId="3" xfId="0" applyFill="1" applyBorder="1" applyProtection="1"/>
    <xf numFmtId="10" fontId="0" fillId="0" borderId="0" xfId="29" applyNumberFormat="1" applyFont="1" applyFill="1" applyBorder="1" applyAlignment="1" applyProtection="1">
      <alignment horizontal="center"/>
    </xf>
    <xf numFmtId="4" fontId="10" fillId="0" borderId="3" xfId="0" applyNumberFormat="1" applyFont="1" applyFill="1" applyBorder="1" applyProtection="1"/>
    <xf numFmtId="10" fontId="0" fillId="0" borderId="3" xfId="0" applyNumberFormat="1" applyFill="1" applyBorder="1" applyProtection="1"/>
    <xf numFmtId="10" fontId="0" fillId="0" borderId="0" xfId="0" applyNumberFormat="1" applyFill="1" applyBorder="1" applyProtection="1"/>
    <xf numFmtId="1" fontId="0" fillId="0" borderId="0" xfId="0" applyNumberFormat="1" applyFill="1" applyBorder="1" applyAlignment="1" applyProtection="1">
      <alignment horizontal="center"/>
    </xf>
    <xf numFmtId="1" fontId="0" fillId="0" borderId="0" xfId="0" applyNumberFormat="1" applyFill="1" applyBorder="1" applyProtection="1"/>
    <xf numFmtId="4" fontId="0" fillId="0" borderId="0" xfId="0" applyNumberFormat="1" applyFill="1" applyBorder="1" applyProtection="1"/>
    <xf numFmtId="0" fontId="0" fillId="0" borderId="3" xfId="0" applyFill="1" applyBorder="1" applyAlignment="1" applyProtection="1">
      <alignment horizontal="right"/>
    </xf>
    <xf numFmtId="0" fontId="6" fillId="0" borderId="3" xfId="0" applyFont="1" applyFill="1" applyBorder="1" applyAlignment="1" applyProtection="1">
      <alignment horizontal="right"/>
    </xf>
    <xf numFmtId="4" fontId="10" fillId="0" borderId="0" xfId="0" applyNumberFormat="1" applyFont="1" applyFill="1" applyBorder="1" applyProtection="1"/>
    <xf numFmtId="0" fontId="0" fillId="0" borderId="4" xfId="0" applyFill="1" applyBorder="1" applyProtection="1"/>
    <xf numFmtId="0" fontId="13" fillId="0" borderId="3" xfId="0" applyFont="1" applyBorder="1" applyAlignment="1" applyProtection="1">
      <alignment horizontal="center" wrapText="1"/>
    </xf>
    <xf numFmtId="49" fontId="6" fillId="2" borderId="3" xfId="0" applyNumberFormat="1" applyFont="1" applyFill="1" applyBorder="1" applyAlignment="1" applyProtection="1">
      <alignment horizontal="center"/>
    </xf>
    <xf numFmtId="43" fontId="0" fillId="7" borderId="3" xfId="1" applyFont="1" applyFill="1" applyBorder="1" applyProtection="1"/>
    <xf numFmtId="10" fontId="10" fillId="7" borderId="3" xfId="29" applyNumberFormat="1" applyFont="1" applyFill="1" applyBorder="1" applyProtection="1"/>
    <xf numFmtId="0" fontId="10" fillId="7" borderId="3" xfId="0" applyFont="1" applyFill="1" applyBorder="1" applyProtection="1"/>
    <xf numFmtId="0" fontId="10" fillId="7" borderId="3" xfId="0" applyFont="1" applyFill="1" applyBorder="1" applyAlignment="1" applyProtection="1">
      <alignment horizontal="center"/>
    </xf>
    <xf numFmtId="43" fontId="0" fillId="0" borderId="3" xfId="1" applyFont="1" applyFill="1" applyBorder="1" applyProtection="1"/>
    <xf numFmtId="0" fontId="6" fillId="2" borderId="2" xfId="0" applyFont="1" applyFill="1" applyBorder="1" applyAlignment="1" applyProtection="1">
      <alignment horizontal="center"/>
    </xf>
    <xf numFmtId="0" fontId="0" fillId="0" borderId="2" xfId="0" applyBorder="1" applyAlignment="1" applyProtection="1">
      <alignment horizontal="center"/>
    </xf>
    <xf numFmtId="0" fontId="18" fillId="0" borderId="3" xfId="0" applyFont="1" applyBorder="1" applyAlignment="1" applyProtection="1">
      <alignment horizontal="center"/>
    </xf>
    <xf numFmtId="164" fontId="0" fillId="0" borderId="3" xfId="1" applyNumberFormat="1" applyFont="1" applyBorder="1" applyAlignment="1" applyProtection="1">
      <alignment horizontal="center"/>
    </xf>
    <xf numFmtId="164" fontId="0" fillId="0" borderId="24" xfId="1" applyNumberFormat="1" applyFont="1" applyBorder="1" applyProtection="1"/>
    <xf numFmtId="0" fontId="0" fillId="0" borderId="0" xfId="0" applyFill="1" applyBorder="1" applyAlignment="1" applyProtection="1">
      <alignment horizontal="right"/>
    </xf>
    <xf numFmtId="0" fontId="0" fillId="0" borderId="0" xfId="0" applyFill="1" applyBorder="1" applyAlignment="1" applyProtection="1">
      <alignment horizontal="left"/>
    </xf>
    <xf numFmtId="0" fontId="6" fillId="8" borderId="2" xfId="0" applyFont="1" applyFill="1" applyBorder="1" applyAlignment="1" applyProtection="1">
      <alignment horizontal="center"/>
    </xf>
    <xf numFmtId="41" fontId="0" fillId="0" borderId="3" xfId="0" applyNumberFormat="1" applyBorder="1" applyProtection="1"/>
    <xf numFmtId="14" fontId="0" fillId="0" borderId="0" xfId="0" applyNumberFormat="1" applyFill="1" applyProtection="1"/>
    <xf numFmtId="0" fontId="0" fillId="6" borderId="1" xfId="0" applyFill="1" applyBorder="1" applyAlignment="1" applyProtection="1">
      <alignment horizontal="center"/>
    </xf>
    <xf numFmtId="0" fontId="0" fillId="8" borderId="1" xfId="0" applyFill="1" applyBorder="1" applyProtection="1"/>
    <xf numFmtId="0" fontId="0" fillId="6" borderId="2" xfId="0" applyFill="1" applyBorder="1" applyAlignment="1" applyProtection="1">
      <alignment horizontal="center"/>
    </xf>
    <xf numFmtId="0" fontId="0" fillId="8" borderId="2" xfId="0" applyFill="1" applyBorder="1" applyAlignment="1" applyProtection="1">
      <alignment horizontal="center"/>
    </xf>
    <xf numFmtId="0" fontId="0" fillId="0" borderId="9" xfId="0" applyFill="1" applyBorder="1" applyAlignment="1" applyProtection="1">
      <alignment horizontal="left"/>
    </xf>
    <xf numFmtId="0" fontId="0" fillId="0" borderId="11" xfId="0" applyFill="1" applyBorder="1" applyAlignment="1" applyProtection="1">
      <alignment horizontal="left"/>
    </xf>
    <xf numFmtId="43" fontId="0" fillId="0" borderId="0" xfId="1" applyFont="1" applyProtection="1"/>
    <xf numFmtId="43" fontId="0" fillId="0" borderId="0" xfId="0" applyNumberFormat="1" applyProtection="1"/>
    <xf numFmtId="44" fontId="0" fillId="0" borderId="0" xfId="0" applyNumberFormat="1" applyFill="1" applyProtection="1"/>
    <xf numFmtId="4" fontId="0" fillId="0" borderId="0" xfId="0" applyNumberFormat="1" applyProtection="1"/>
    <xf numFmtId="43" fontId="0" fillId="2" borderId="3" xfId="0" applyNumberFormat="1" applyFill="1" applyBorder="1" applyProtection="1"/>
    <xf numFmtId="4" fontId="0" fillId="2" borderId="3" xfId="0" applyNumberFormat="1" applyFill="1" applyBorder="1" applyAlignment="1" applyProtection="1">
      <alignment horizontal="right"/>
    </xf>
    <xf numFmtId="4" fontId="0" fillId="10" borderId="3" xfId="0" applyNumberFormat="1" applyFill="1" applyBorder="1" applyAlignment="1" applyProtection="1">
      <alignment horizontal="right"/>
    </xf>
    <xf numFmtId="10" fontId="0" fillId="2" borderId="3" xfId="29" applyNumberFormat="1" applyFont="1" applyFill="1" applyBorder="1" applyAlignment="1" applyProtection="1">
      <alignment horizontal="right"/>
    </xf>
    <xf numFmtId="0" fontId="0" fillId="2" borderId="3" xfId="1" applyNumberFormat="1" applyFont="1" applyFill="1" applyBorder="1" applyAlignment="1" applyProtection="1">
      <alignment horizontal="right"/>
    </xf>
    <xf numFmtId="0" fontId="0" fillId="0" borderId="0" xfId="1" applyNumberFormat="1" applyFont="1" applyFill="1" applyBorder="1" applyAlignment="1" applyProtection="1">
      <alignment horizontal="right"/>
    </xf>
    <xf numFmtId="43" fontId="0" fillId="2" borderId="3" xfId="1" applyFont="1" applyFill="1" applyBorder="1" applyAlignment="1" applyProtection="1">
      <alignment horizontal="right"/>
    </xf>
    <xf numFmtId="43" fontId="0" fillId="0" borderId="0" xfId="1"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6" fillId="0" borderId="0" xfId="0" applyFont="1" applyProtection="1"/>
    <xf numFmtId="38" fontId="0" fillId="0" borderId="3" xfId="0" applyNumberFormat="1" applyBorder="1" applyAlignment="1" applyProtection="1">
      <alignment horizontal="right"/>
    </xf>
    <xf numFmtId="38" fontId="0" fillId="2" borderId="3" xfId="0" applyNumberFormat="1" applyFill="1" applyBorder="1" applyAlignment="1" applyProtection="1">
      <alignment horizontal="right"/>
    </xf>
    <xf numFmtId="38" fontId="3" fillId="0" borderId="3" xfId="1" applyNumberFormat="1" applyFont="1" applyFill="1" applyBorder="1" applyAlignment="1" applyProtection="1">
      <alignment horizontal="right"/>
    </xf>
    <xf numFmtId="38" fontId="0" fillId="0" borderId="3" xfId="1" applyNumberFormat="1" applyFont="1" applyFill="1" applyBorder="1" applyAlignment="1" applyProtection="1">
      <alignment horizontal="right"/>
    </xf>
    <xf numFmtId="38" fontId="0" fillId="2" borderId="3" xfId="1" applyNumberFormat="1" applyFont="1" applyFill="1" applyBorder="1" applyAlignment="1" applyProtection="1">
      <alignment horizontal="right"/>
    </xf>
    <xf numFmtId="165" fontId="0" fillId="0" borderId="3" xfId="1" applyNumberFormat="1" applyFont="1" applyBorder="1" applyProtection="1"/>
    <xf numFmtId="0" fontId="0" fillId="7" borderId="3" xfId="0" applyFill="1" applyBorder="1" applyProtection="1"/>
    <xf numFmtId="0" fontId="6" fillId="15" borderId="0" xfId="0" applyFont="1" applyFill="1" applyBorder="1" applyProtection="1"/>
    <xf numFmtId="0" fontId="6" fillId="0" borderId="0" xfId="0" applyFont="1" applyFill="1" applyBorder="1" applyProtection="1"/>
    <xf numFmtId="14" fontId="6" fillId="0" borderId="0" xfId="0" applyNumberFormat="1" applyFont="1" applyProtection="1"/>
    <xf numFmtId="0" fontId="24" fillId="2" borderId="14" xfId="0" applyFont="1" applyFill="1" applyBorder="1" applyAlignment="1" applyProtection="1">
      <alignment horizontal="center"/>
    </xf>
    <xf numFmtId="0" fontId="26" fillId="3" borderId="3" xfId="16" applyFont="1" applyFill="1" applyBorder="1" applyAlignment="1" applyProtection="1">
      <alignment horizontal="left"/>
    </xf>
    <xf numFmtId="0" fontId="26" fillId="3" borderId="3" xfId="0" applyFont="1" applyFill="1" applyBorder="1" applyAlignment="1" applyProtection="1">
      <alignment horizontal="center"/>
    </xf>
    <xf numFmtId="0" fontId="24" fillId="0" borderId="3" xfId="16" applyFont="1" applyFill="1" applyBorder="1" applyAlignment="1" applyProtection="1">
      <alignment horizontal="left"/>
    </xf>
    <xf numFmtId="0" fontId="34" fillId="0" borderId="3" xfId="0" applyFont="1" applyBorder="1" applyAlignment="1" applyProtection="1">
      <alignment horizontal="left"/>
    </xf>
    <xf numFmtId="49" fontId="3" fillId="0" borderId="0" xfId="28" applyNumberFormat="1" applyFont="1" applyAlignment="1" applyProtection="1">
      <alignment horizontal="center"/>
    </xf>
    <xf numFmtId="0" fontId="0" fillId="0" borderId="0" xfId="28" applyFont="1" applyAlignment="1" applyProtection="1">
      <alignment horizontal="right"/>
    </xf>
    <xf numFmtId="0" fontId="0" fillId="0" borderId="0" xfId="0" applyAlignment="1" applyProtection="1">
      <alignment horizontal="right"/>
    </xf>
    <xf numFmtId="0" fontId="9" fillId="8" borderId="15" xfId="0" applyFont="1" applyFill="1" applyBorder="1" applyAlignment="1">
      <alignment horizontal="center"/>
    </xf>
    <xf numFmtId="0" fontId="9" fillId="8" borderId="22" xfId="0" applyFont="1" applyFill="1" applyBorder="1" applyAlignment="1">
      <alignment horizontal="center"/>
    </xf>
    <xf numFmtId="0" fontId="9" fillId="8" borderId="25" xfId="0" applyFont="1" applyFill="1" applyBorder="1" applyAlignment="1">
      <alignment horizontal="center"/>
    </xf>
    <xf numFmtId="0" fontId="10" fillId="3" borderId="5" xfId="0" applyFont="1" applyFill="1" applyBorder="1" applyAlignment="1" applyProtection="1">
      <alignment horizontal="left" vertical="top"/>
      <protection locked="0"/>
    </xf>
    <xf numFmtId="0" fontId="10" fillId="3" borderId="0" xfId="0" applyFont="1" applyFill="1" applyBorder="1" applyAlignment="1" applyProtection="1">
      <alignment horizontal="left" vertical="top"/>
      <protection locked="0"/>
    </xf>
    <xf numFmtId="0" fontId="10" fillId="3" borderId="6" xfId="0" applyFont="1" applyFill="1" applyBorder="1" applyAlignment="1" applyProtection="1">
      <alignment horizontal="left" vertical="top"/>
      <protection locked="0"/>
    </xf>
    <xf numFmtId="0" fontId="10" fillId="3" borderId="12" xfId="0" applyFont="1" applyFill="1" applyBorder="1" applyAlignment="1" applyProtection="1">
      <alignment horizontal="left" vertical="top"/>
      <protection locked="0"/>
    </xf>
    <xf numFmtId="0" fontId="10" fillId="3" borderId="17" xfId="0" applyFont="1" applyFill="1" applyBorder="1" applyAlignment="1" applyProtection="1">
      <alignment horizontal="left" vertical="top"/>
      <protection locked="0"/>
    </xf>
    <xf numFmtId="0" fontId="10" fillId="3" borderId="21" xfId="0" applyFont="1" applyFill="1" applyBorder="1" applyAlignment="1" applyProtection="1">
      <alignment horizontal="left" vertical="top"/>
      <protection locked="0"/>
    </xf>
    <xf numFmtId="0" fontId="7" fillId="0" borderId="0" xfId="0" applyFont="1" applyAlignment="1" applyProtection="1">
      <alignment horizontal="right"/>
    </xf>
    <xf numFmtId="0" fontId="7" fillId="0" borderId="6" xfId="0" applyFont="1" applyBorder="1" applyAlignment="1" applyProtection="1">
      <alignment horizontal="right"/>
    </xf>
    <xf numFmtId="0" fontId="9" fillId="0" borderId="0" xfId="0" applyFont="1" applyAlignment="1" applyProtection="1">
      <alignment horizontal="center"/>
    </xf>
    <xf numFmtId="0" fontId="0"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43" fontId="10" fillId="3" borderId="9" xfId="1" applyFont="1" applyFill="1" applyBorder="1" applyAlignment="1" applyProtection="1">
      <alignment horizontal="center"/>
      <protection locked="0"/>
    </xf>
    <xf numFmtId="0" fontId="0" fillId="0" borderId="10" xfId="0" applyBorder="1" applyAlignment="1" applyProtection="1">
      <protection locked="0"/>
    </xf>
    <xf numFmtId="0" fontId="0" fillId="0" borderId="11" xfId="0" applyBorder="1" applyAlignment="1" applyProtection="1">
      <protection locked="0"/>
    </xf>
    <xf numFmtId="43" fontId="10" fillId="0" borderId="9" xfId="1" applyFont="1" applyFill="1" applyBorder="1" applyAlignment="1" applyProtection="1">
      <alignment horizontal="center"/>
    </xf>
    <xf numFmtId="43" fontId="0" fillId="0" borderId="10" xfId="1" applyFont="1" applyFill="1" applyBorder="1" applyAlignment="1" applyProtection="1"/>
    <xf numFmtId="43" fontId="0" fillId="0" borderId="11" xfId="1" applyFont="1" applyFill="1" applyBorder="1" applyAlignment="1" applyProtection="1"/>
    <xf numFmtId="0" fontId="3" fillId="0" borderId="0" xfId="0" applyFont="1" applyFill="1" applyBorder="1" applyAlignment="1" applyProtection="1">
      <alignment horizontal="right"/>
    </xf>
    <xf numFmtId="0" fontId="0" fillId="0" borderId="0" xfId="0" applyAlignment="1" applyProtection="1"/>
    <xf numFmtId="0" fontId="0" fillId="0" borderId="6" xfId="0" applyBorder="1" applyAlignment="1" applyProtection="1"/>
    <xf numFmtId="0" fontId="10" fillId="3" borderId="9" xfId="0" applyFont="1" applyFill="1" applyBorder="1" applyAlignment="1" applyProtection="1">
      <alignment horizontal="left"/>
      <protection locked="0"/>
    </xf>
    <xf numFmtId="0" fontId="10" fillId="3" borderId="10" xfId="0" applyFont="1" applyFill="1" applyBorder="1" applyAlignment="1" applyProtection="1">
      <alignment horizontal="left"/>
      <protection locked="0"/>
    </xf>
    <xf numFmtId="0" fontId="10" fillId="3" borderId="11" xfId="0" applyFont="1" applyFill="1" applyBorder="1" applyAlignment="1" applyProtection="1">
      <alignment horizontal="left"/>
      <protection locked="0"/>
    </xf>
    <xf numFmtId="164" fontId="11" fillId="0" borderId="0" xfId="1" applyNumberFormat="1" applyFont="1" applyFill="1" applyBorder="1" applyAlignment="1" applyProtection="1">
      <alignment horizontal="right"/>
    </xf>
    <xf numFmtId="0" fontId="0" fillId="15" borderId="0" xfId="0" applyFill="1" applyBorder="1" applyAlignment="1" applyProtection="1">
      <alignment horizontal="center"/>
    </xf>
    <xf numFmtId="0" fontId="10" fillId="3" borderId="18" xfId="0" applyFont="1" applyFill="1" applyBorder="1" applyAlignment="1" applyProtection="1">
      <alignment horizontal="left"/>
      <protection locked="0"/>
    </xf>
    <xf numFmtId="0" fontId="10" fillId="3" borderId="19" xfId="0" applyFont="1" applyFill="1" applyBorder="1" applyAlignment="1" applyProtection="1">
      <alignment horizontal="left"/>
      <protection locked="0"/>
    </xf>
    <xf numFmtId="0" fontId="10" fillId="3" borderId="20" xfId="0" applyFont="1" applyFill="1" applyBorder="1" applyAlignment="1" applyProtection="1">
      <alignment horizontal="left"/>
      <protection locked="0"/>
    </xf>
    <xf numFmtId="0" fontId="10" fillId="3" borderId="12" xfId="0" applyFont="1" applyFill="1" applyBorder="1" applyAlignment="1" applyProtection="1">
      <alignment horizontal="left"/>
      <protection locked="0"/>
    </xf>
    <xf numFmtId="0" fontId="10" fillId="3" borderId="17" xfId="0" applyFont="1" applyFill="1" applyBorder="1" applyAlignment="1" applyProtection="1">
      <alignment horizontal="left"/>
      <protection locked="0"/>
    </xf>
    <xf numFmtId="0" fontId="10" fillId="3" borderId="21" xfId="0" applyFont="1" applyFill="1" applyBorder="1" applyAlignment="1" applyProtection="1">
      <alignment horizontal="left"/>
      <protection locked="0"/>
    </xf>
    <xf numFmtId="0" fontId="37" fillId="9" borderId="9" xfId="0" applyFont="1" applyFill="1" applyBorder="1" applyAlignment="1" applyProtection="1">
      <alignment horizontal="left" vertical="center"/>
      <protection locked="0"/>
    </xf>
    <xf numFmtId="0" fontId="37" fillId="9" borderId="11" xfId="0" applyFont="1" applyFill="1" applyBorder="1" applyAlignment="1" applyProtection="1">
      <alignment horizontal="left" vertical="center"/>
      <protection locked="0"/>
    </xf>
    <xf numFmtId="43" fontId="10" fillId="3" borderId="11" xfId="1" applyFont="1" applyFill="1" applyBorder="1" applyAlignment="1" applyProtection="1">
      <alignment horizontal="center"/>
      <protection locked="0"/>
    </xf>
    <xf numFmtId="0" fontId="12" fillId="3" borderId="9" xfId="15" applyFill="1" applyBorder="1" applyAlignment="1" applyProtection="1">
      <alignment horizontal="left"/>
      <protection locked="0"/>
    </xf>
    <xf numFmtId="0" fontId="12" fillId="3" borderId="10" xfId="15" applyFont="1" applyFill="1" applyBorder="1" applyAlignment="1" applyProtection="1">
      <alignment horizontal="left"/>
      <protection locked="0"/>
    </xf>
    <xf numFmtId="0" fontId="12" fillId="3" borderId="11" xfId="15" applyFont="1" applyFill="1" applyBorder="1" applyAlignment="1" applyProtection="1">
      <alignment horizontal="left"/>
      <protection locked="0"/>
    </xf>
    <xf numFmtId="166" fontId="10" fillId="3" borderId="9" xfId="0" applyNumberFormat="1" applyFont="1" applyFill="1" applyBorder="1" applyAlignment="1" applyProtection="1">
      <alignment horizontal="left"/>
      <protection locked="0"/>
    </xf>
    <xf numFmtId="166" fontId="10" fillId="3" borderId="10" xfId="0" applyNumberFormat="1" applyFont="1" applyFill="1" applyBorder="1" applyAlignment="1" applyProtection="1">
      <alignment horizontal="left"/>
      <protection locked="0"/>
    </xf>
    <xf numFmtId="166" fontId="10" fillId="3" borderId="11" xfId="0" applyNumberFormat="1" applyFont="1" applyFill="1" applyBorder="1" applyAlignment="1" applyProtection="1">
      <alignment horizontal="left"/>
      <protection locked="0"/>
    </xf>
    <xf numFmtId="14" fontId="10" fillId="3" borderId="9" xfId="0" applyNumberFormat="1" applyFont="1" applyFill="1" applyBorder="1" applyAlignment="1" applyProtection="1">
      <alignment horizontal="center"/>
      <protection locked="0"/>
    </xf>
    <xf numFmtId="14" fontId="10" fillId="3" borderId="10" xfId="0" applyNumberFormat="1" applyFont="1" applyFill="1" applyBorder="1" applyAlignment="1" applyProtection="1">
      <alignment horizontal="center"/>
      <protection locked="0"/>
    </xf>
    <xf numFmtId="14" fontId="10" fillId="3" borderId="11" xfId="0" applyNumberFormat="1"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0" fillId="3" borderId="18" xfId="0" applyFont="1" applyFill="1" applyBorder="1" applyAlignment="1" applyProtection="1">
      <alignment horizontal="left" vertical="top"/>
      <protection locked="0"/>
    </xf>
    <xf numFmtId="0" fontId="10" fillId="3" borderId="19" xfId="0" applyFont="1" applyFill="1" applyBorder="1" applyAlignment="1" applyProtection="1">
      <alignment horizontal="left" vertical="top"/>
      <protection locked="0"/>
    </xf>
    <xf numFmtId="0" fontId="10" fillId="3" borderId="20" xfId="0" applyFont="1" applyFill="1" applyBorder="1" applyAlignment="1" applyProtection="1">
      <alignment horizontal="left" vertical="top"/>
      <protection locked="0"/>
    </xf>
    <xf numFmtId="0" fontId="13" fillId="0" borderId="0" xfId="0" applyFont="1" applyFill="1" applyBorder="1" applyAlignment="1" applyProtection="1">
      <alignment horizontal="left"/>
    </xf>
    <xf numFmtId="0" fontId="10" fillId="3" borderId="9" xfId="0" applyFont="1" applyFill="1" applyBorder="1" applyAlignment="1" applyProtection="1">
      <alignment horizontal="left" vertical="top"/>
      <protection locked="0"/>
    </xf>
    <xf numFmtId="0" fontId="10" fillId="3" borderId="10" xfId="0"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43" fontId="10" fillId="0" borderId="0" xfId="1" applyFont="1" applyFill="1" applyBorder="1" applyAlignment="1" applyProtection="1">
      <alignment horizontal="center"/>
    </xf>
    <xf numFmtId="0" fontId="10" fillId="0" borderId="0" xfId="0" applyFont="1" applyFill="1" applyBorder="1" applyAlignment="1" applyProtection="1">
      <alignment horizontal="left"/>
    </xf>
    <xf numFmtId="0" fontId="0" fillId="0" borderId="9" xfId="0" applyBorder="1" applyAlignment="1" applyProtection="1">
      <alignment horizontal="left"/>
    </xf>
    <xf numFmtId="0" fontId="0" fillId="0" borderId="11" xfId="0" applyBorder="1" applyAlignment="1" applyProtection="1">
      <alignment horizontal="left"/>
    </xf>
    <xf numFmtId="0" fontId="0" fillId="0" borderId="10" xfId="0" applyBorder="1" applyAlignment="1" applyProtection="1">
      <alignment horizontal="left"/>
    </xf>
    <xf numFmtId="0" fontId="12" fillId="3" borderId="9" xfId="15" applyFont="1" applyFill="1" applyBorder="1" applyAlignment="1" applyProtection="1">
      <alignment horizontal="left"/>
      <protection locked="0"/>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6" fillId="0" borderId="9" xfId="0" applyFont="1" applyBorder="1" applyAlignment="1" applyProtection="1">
      <alignment horizontal="left"/>
    </xf>
    <xf numFmtId="0" fontId="6" fillId="0" borderId="11" xfId="0" applyFont="1" applyBorder="1" applyAlignment="1" applyProtection="1">
      <alignment horizontal="left"/>
    </xf>
    <xf numFmtId="166" fontId="10" fillId="3" borderId="9" xfId="0" applyNumberFormat="1"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11" xfId="0" applyNumberFormat="1" applyFont="1" applyFill="1" applyBorder="1" applyAlignment="1" applyProtection="1">
      <alignment horizontal="center"/>
      <protection locked="0"/>
    </xf>
    <xf numFmtId="169" fontId="10" fillId="3" borderId="9" xfId="29" applyNumberFormat="1" applyFont="1" applyFill="1" applyBorder="1" applyAlignment="1" applyProtection="1">
      <alignment horizontal="right"/>
      <protection locked="0"/>
    </xf>
    <xf numFmtId="169" fontId="10" fillId="3" borderId="11" xfId="29" applyNumberFormat="1" applyFont="1" applyFill="1" applyBorder="1" applyAlignment="1" applyProtection="1">
      <alignment horizontal="right"/>
      <protection locked="0"/>
    </xf>
    <xf numFmtId="0" fontId="0" fillId="0" borderId="10" xfId="0" applyFill="1" applyBorder="1" applyAlignment="1" applyProtection="1">
      <alignment horizontal="left" vertical="center"/>
    </xf>
    <xf numFmtId="0" fontId="0" fillId="0" borderId="11" xfId="0" applyFill="1" applyBorder="1" applyAlignment="1" applyProtection="1">
      <alignment horizontal="left" vertical="center"/>
    </xf>
    <xf numFmtId="14" fontId="0" fillId="0" borderId="0" xfId="0" applyNumberFormat="1" applyAlignment="1" applyProtection="1">
      <alignment horizontal="center"/>
    </xf>
    <xf numFmtId="0" fontId="3" fillId="2" borderId="9" xfId="0" applyFont="1" applyFill="1" applyBorder="1" applyAlignment="1" applyProtection="1">
      <alignment horizontal="center"/>
    </xf>
    <xf numFmtId="0" fontId="3" fillId="2" borderId="11" xfId="0" applyFont="1" applyFill="1" applyBorder="1" applyAlignment="1" applyProtection="1">
      <alignment horizontal="center"/>
    </xf>
    <xf numFmtId="0" fontId="6" fillId="0" borderId="5" xfId="0" applyFont="1" applyFill="1" applyBorder="1" applyAlignment="1" applyProtection="1"/>
    <xf numFmtId="0" fontId="0" fillId="0" borderId="0" xfId="0" applyFill="1" applyAlignment="1" applyProtection="1"/>
    <xf numFmtId="0" fontId="0" fillId="9" borderId="9" xfId="0" applyFill="1" applyBorder="1" applyAlignment="1" applyProtection="1">
      <alignment horizontal="left"/>
      <protection locked="0"/>
    </xf>
    <xf numFmtId="0" fontId="0" fillId="9" borderId="10" xfId="0" applyFill="1" applyBorder="1" applyAlignment="1" applyProtection="1">
      <alignment horizontal="left"/>
      <protection locked="0"/>
    </xf>
    <xf numFmtId="0" fontId="0" fillId="9" borderId="11" xfId="0" applyFill="1" applyBorder="1" applyAlignment="1" applyProtection="1">
      <alignment horizontal="left"/>
      <protection locked="0"/>
    </xf>
    <xf numFmtId="0" fontId="6" fillId="15" borderId="0" xfId="0" applyFont="1" applyFill="1" applyAlignment="1" applyProtection="1">
      <alignment horizontal="center"/>
    </xf>
    <xf numFmtId="43" fontId="10" fillId="3" borderId="10" xfId="1"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172" fontId="3" fillId="9" borderId="9" xfId="0" applyNumberFormat="1" applyFont="1" applyFill="1" applyBorder="1" applyAlignment="1" applyProtection="1">
      <alignment horizontal="left" vertical="center"/>
      <protection locked="0"/>
    </xf>
    <xf numFmtId="172" fontId="3" fillId="9" borderId="10" xfId="0" applyNumberFormat="1" applyFont="1" applyFill="1" applyBorder="1" applyAlignment="1" applyProtection="1">
      <alignment horizontal="left" vertical="center"/>
      <protection locked="0"/>
    </xf>
    <xf numFmtId="172" fontId="3" fillId="9" borderId="11" xfId="0" applyNumberFormat="1" applyFont="1" applyFill="1" applyBorder="1" applyAlignment="1" applyProtection="1">
      <alignment horizontal="left" vertical="center"/>
      <protection locked="0"/>
    </xf>
    <xf numFmtId="0" fontId="3" fillId="9" borderId="9" xfId="0" applyFont="1" applyFill="1" applyBorder="1" applyAlignment="1" applyProtection="1">
      <alignment horizontal="left" vertical="center"/>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8" xfId="0" applyFont="1" applyFill="1" applyBorder="1" applyAlignment="1" applyProtection="1">
      <alignment horizontal="left" vertical="top" wrapText="1"/>
      <protection locked="0"/>
    </xf>
    <xf numFmtId="0" fontId="3" fillId="9" borderId="19" xfId="0" applyFont="1" applyFill="1" applyBorder="1" applyAlignment="1" applyProtection="1">
      <alignment horizontal="left" vertical="top" wrapText="1"/>
      <protection locked="0"/>
    </xf>
    <xf numFmtId="0" fontId="3" fillId="9" borderId="20"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0" fontId="3" fillId="9" borderId="17"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14" fontId="10" fillId="9" borderId="9" xfId="0" applyNumberFormat="1" applyFont="1" applyFill="1" applyBorder="1" applyAlignment="1" applyProtection="1">
      <alignment horizontal="center"/>
      <protection locked="0"/>
    </xf>
    <xf numFmtId="14" fontId="10" fillId="9" borderId="10" xfId="0" applyNumberFormat="1" applyFont="1" applyFill="1" applyBorder="1" applyAlignment="1" applyProtection="1">
      <alignment horizontal="center"/>
      <protection locked="0"/>
    </xf>
    <xf numFmtId="0" fontId="10" fillId="9" borderId="11" xfId="0" applyFont="1" applyFill="1" applyBorder="1" applyAlignment="1" applyProtection="1">
      <alignment horizontal="center"/>
      <protection locked="0"/>
    </xf>
    <xf numFmtId="0" fontId="3" fillId="9" borderId="18" xfId="0" applyFont="1" applyFill="1" applyBorder="1" applyAlignment="1" applyProtection="1">
      <alignment horizontal="left" vertical="top"/>
      <protection locked="0"/>
    </xf>
    <xf numFmtId="0" fontId="3" fillId="9" borderId="19" xfId="0" applyFont="1" applyFill="1" applyBorder="1" applyAlignment="1" applyProtection="1">
      <alignment horizontal="left" vertical="top"/>
      <protection locked="0"/>
    </xf>
    <xf numFmtId="0" fontId="3" fillId="9" borderId="20" xfId="0" applyFont="1" applyFill="1" applyBorder="1" applyAlignment="1" applyProtection="1">
      <alignment horizontal="left" vertical="top"/>
      <protection locked="0"/>
    </xf>
    <xf numFmtId="0" fontId="3" fillId="9" borderId="12" xfId="0" applyFont="1" applyFill="1" applyBorder="1" applyAlignment="1" applyProtection="1">
      <alignment horizontal="left" vertical="top"/>
      <protection locked="0"/>
    </xf>
    <xf numFmtId="0" fontId="3" fillId="9" borderId="17" xfId="0" applyFont="1" applyFill="1" applyBorder="1" applyAlignment="1" applyProtection="1">
      <alignment horizontal="left" vertical="top"/>
      <protection locked="0"/>
    </xf>
    <xf numFmtId="0" fontId="3" fillId="9" borderId="21" xfId="0" applyFont="1" applyFill="1" applyBorder="1" applyAlignment="1" applyProtection="1">
      <alignment horizontal="left" vertical="top"/>
      <protection locked="0"/>
    </xf>
    <xf numFmtId="0" fontId="3" fillId="0" borderId="9" xfId="0" applyFont="1" applyFill="1" applyBorder="1" applyAlignment="1" applyProtection="1">
      <alignment horizontal="center"/>
    </xf>
    <xf numFmtId="0" fontId="3" fillId="0" borderId="11" xfId="0" applyFont="1" applyFill="1" applyBorder="1" applyAlignment="1" applyProtection="1">
      <alignment horizontal="center"/>
    </xf>
    <xf numFmtId="9" fontId="10" fillId="3" borderId="9" xfId="29" applyNumberFormat="1" applyFont="1" applyFill="1" applyBorder="1" applyAlignment="1" applyProtection="1">
      <alignment horizontal="center"/>
      <protection locked="0"/>
    </xf>
    <xf numFmtId="9" fontId="10" fillId="3" borderId="11" xfId="29" applyNumberFormat="1" applyFont="1" applyFill="1" applyBorder="1" applyAlignment="1" applyProtection="1">
      <alignment horizontal="center"/>
      <protection locked="0"/>
    </xf>
    <xf numFmtId="0" fontId="3" fillId="2" borderId="9"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0" fillId="2" borderId="9" xfId="0" applyFill="1" applyBorder="1" applyAlignment="1" applyProtection="1">
      <alignment horizontal="center" wrapText="1"/>
    </xf>
    <xf numFmtId="0" fontId="0" fillId="2" borderId="11" xfId="0" applyFill="1" applyBorder="1" applyAlignment="1" applyProtection="1">
      <alignment horizontal="center" wrapText="1"/>
    </xf>
    <xf numFmtId="0" fontId="11" fillId="3" borderId="1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21" xfId="0" applyFont="1" applyFill="1" applyBorder="1" applyAlignment="1" applyProtection="1">
      <alignment horizontal="left" vertical="top" wrapText="1"/>
      <protection locked="0"/>
    </xf>
    <xf numFmtId="0" fontId="6" fillId="8" borderId="9" xfId="0" applyFont="1" applyFill="1" applyBorder="1" applyAlignment="1" applyProtection="1">
      <alignment horizontal="center"/>
    </xf>
    <xf numFmtId="0" fontId="6" fillId="8" borderId="10" xfId="0" applyFont="1" applyFill="1" applyBorder="1" applyAlignment="1" applyProtection="1">
      <alignment horizontal="center"/>
    </xf>
    <xf numFmtId="0" fontId="6" fillId="8" borderId="11" xfId="0" applyFont="1" applyFill="1" applyBorder="1" applyAlignment="1" applyProtection="1">
      <alignment horizontal="center"/>
    </xf>
    <xf numFmtId="0" fontId="0" fillId="15" borderId="0" xfId="0" applyFill="1" applyAlignment="1" applyProtection="1">
      <alignment horizontal="center"/>
    </xf>
    <xf numFmtId="0" fontId="37" fillId="9" borderId="9" xfId="0" applyFont="1" applyFill="1" applyBorder="1" applyAlignment="1" applyProtection="1">
      <alignment horizontal="center"/>
      <protection locked="0"/>
    </xf>
    <xf numFmtId="0" fontId="37" fillId="9" borderId="11" xfId="0" applyFont="1" applyFill="1" applyBorder="1" applyAlignment="1" applyProtection="1">
      <alignment horizontal="center"/>
      <protection locked="0"/>
    </xf>
    <xf numFmtId="0" fontId="37" fillId="9" borderId="9" xfId="0" applyFont="1" applyFill="1" applyBorder="1" applyAlignment="1" applyProtection="1">
      <alignment horizontal="left"/>
      <protection locked="0"/>
    </xf>
    <xf numFmtId="0" fontId="37" fillId="9" borderId="10" xfId="0" applyFont="1" applyFill="1" applyBorder="1" applyAlignment="1" applyProtection="1">
      <alignment horizontal="left"/>
      <protection locked="0"/>
    </xf>
    <xf numFmtId="0" fontId="37" fillId="9" borderId="11" xfId="0" applyFont="1" applyFill="1" applyBorder="1" applyAlignment="1" applyProtection="1">
      <alignment horizontal="left"/>
      <protection locked="0"/>
    </xf>
    <xf numFmtId="0" fontId="10" fillId="3" borderId="5" xfId="0" applyFont="1" applyFill="1" applyBorder="1" applyAlignment="1" applyProtection="1">
      <alignment horizontal="left"/>
      <protection locked="0"/>
    </xf>
    <xf numFmtId="0" fontId="10" fillId="3" borderId="0" xfId="0" applyFont="1" applyFill="1" applyBorder="1" applyAlignment="1" applyProtection="1">
      <alignment horizontal="left"/>
      <protection locked="0"/>
    </xf>
    <xf numFmtId="0" fontId="10" fillId="3" borderId="6" xfId="0" applyFont="1" applyFill="1" applyBorder="1" applyAlignment="1" applyProtection="1">
      <alignment horizontal="left"/>
      <protection locked="0"/>
    </xf>
    <xf numFmtId="0" fontId="6" fillId="0" borderId="3" xfId="0" applyFont="1" applyBorder="1" applyAlignment="1" applyProtection="1">
      <alignment horizontal="center"/>
    </xf>
    <xf numFmtId="0" fontId="0" fillId="14" borderId="3" xfId="0" applyFill="1" applyBorder="1" applyAlignment="1" applyProtection="1">
      <alignment horizontal="center"/>
    </xf>
    <xf numFmtId="164" fontId="10" fillId="3" borderId="9" xfId="1" applyNumberFormat="1" applyFont="1" applyFill="1" applyBorder="1" applyAlignment="1" applyProtection="1">
      <alignment horizontal="center"/>
      <protection locked="0"/>
    </xf>
    <xf numFmtId="164" fontId="10" fillId="3" borderId="11" xfId="1" applyNumberFormat="1" applyFont="1" applyFill="1" applyBorder="1" applyAlignment="1" applyProtection="1">
      <alignment horizontal="center"/>
      <protection locked="0"/>
    </xf>
    <xf numFmtId="0" fontId="0" fillId="9" borderId="9" xfId="0" applyFill="1" applyBorder="1" applyAlignment="1" applyProtection="1">
      <alignment horizontal="left" vertical="center"/>
      <protection locked="0"/>
    </xf>
    <xf numFmtId="0" fontId="0" fillId="9" borderId="10" xfId="0" applyFill="1" applyBorder="1" applyAlignment="1" applyProtection="1">
      <alignment horizontal="left" vertical="center"/>
      <protection locked="0"/>
    </xf>
    <xf numFmtId="0" fontId="0" fillId="9" borderId="11" xfId="0" applyFill="1" applyBorder="1" applyAlignment="1" applyProtection="1">
      <alignment horizontal="left" vertical="center"/>
      <protection locked="0"/>
    </xf>
    <xf numFmtId="164" fontId="10" fillId="9" borderId="9" xfId="1" applyNumberFormat="1" applyFont="1" applyFill="1" applyBorder="1" applyAlignment="1" applyProtection="1">
      <alignment horizontal="center"/>
      <protection locked="0"/>
    </xf>
    <xf numFmtId="164" fontId="10" fillId="9" borderId="11" xfId="1" applyNumberFormat="1" applyFont="1" applyFill="1" applyBorder="1" applyAlignment="1" applyProtection="1">
      <alignment horizontal="center"/>
      <protection locked="0"/>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43" fontId="0" fillId="0" borderId="9" xfId="0" applyNumberFormat="1" applyBorder="1" applyAlignment="1" applyProtection="1">
      <alignment horizontal="center"/>
    </xf>
    <xf numFmtId="43" fontId="0" fillId="0" borderId="11" xfId="0" applyNumberFormat="1" applyBorder="1" applyAlignment="1" applyProtection="1">
      <alignment horizontal="center"/>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0" fillId="0" borderId="9" xfId="0" applyBorder="1" applyAlignment="1" applyProtection="1">
      <alignment horizontal="right"/>
    </xf>
    <xf numFmtId="0" fontId="0" fillId="0" borderId="10" xfId="0" applyBorder="1" applyAlignment="1" applyProtection="1">
      <alignment horizontal="right"/>
    </xf>
    <xf numFmtId="0" fontId="0" fillId="0" borderId="11" xfId="0" applyBorder="1" applyAlignment="1" applyProtection="1">
      <alignment horizontal="right"/>
    </xf>
    <xf numFmtId="0" fontId="6" fillId="8" borderId="9" xfId="0" applyFont="1" applyFill="1" applyBorder="1" applyAlignment="1" applyProtection="1">
      <alignment horizontal="left"/>
    </xf>
    <xf numFmtId="0" fontId="6" fillId="8" borderId="10" xfId="0" applyFont="1" applyFill="1" applyBorder="1" applyAlignment="1" applyProtection="1">
      <alignment horizontal="left"/>
    </xf>
    <xf numFmtId="0" fontId="6" fillId="8" borderId="21" xfId="0" applyFont="1" applyFill="1" applyBorder="1" applyAlignment="1" applyProtection="1">
      <alignment horizontal="left"/>
    </xf>
    <xf numFmtId="0" fontId="6" fillId="8" borderId="11" xfId="0" applyFont="1" applyFill="1" applyBorder="1" applyAlignment="1" applyProtection="1">
      <alignment horizontal="left"/>
    </xf>
    <xf numFmtId="0" fontId="0" fillId="0" borderId="20" xfId="0" applyBorder="1" applyAlignment="1" applyProtection="1">
      <alignment horizontal="right"/>
    </xf>
    <xf numFmtId="0" fontId="3" fillId="0" borderId="9" xfId="0" applyFont="1" applyBorder="1" applyAlignment="1" applyProtection="1">
      <alignment horizontal="center" wrapText="1"/>
    </xf>
    <xf numFmtId="0" fontId="3" fillId="0" borderId="10" xfId="0" applyFont="1" applyBorder="1" applyAlignment="1" applyProtection="1">
      <alignment horizontal="center" wrapText="1"/>
    </xf>
    <xf numFmtId="0" fontId="3" fillId="0" borderId="11" xfId="0" applyFont="1" applyBorder="1" applyAlignment="1" applyProtection="1">
      <alignment horizontal="center" wrapText="1"/>
    </xf>
    <xf numFmtId="0" fontId="6" fillId="2" borderId="3" xfId="0" applyFont="1" applyFill="1"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9" xfId="0" applyFill="1" applyBorder="1" applyAlignment="1" applyProtection="1">
      <alignment horizontal="center"/>
    </xf>
    <xf numFmtId="0" fontId="0" fillId="0" borderId="11" xfId="0" applyFill="1" applyBorder="1" applyAlignment="1" applyProtection="1">
      <alignment horizontal="center"/>
    </xf>
    <xf numFmtId="0" fontId="10" fillId="3" borderId="0" xfId="0" applyFont="1" applyFill="1" applyAlignment="1" applyProtection="1">
      <alignment horizontal="left"/>
      <protection locked="0"/>
    </xf>
    <xf numFmtId="0" fontId="0" fillId="0" borderId="12" xfId="0" applyBorder="1" applyAlignment="1" applyProtection="1">
      <alignment horizontal="center"/>
    </xf>
    <xf numFmtId="0" fontId="0" fillId="0" borderId="21" xfId="0" applyBorder="1" applyAlignment="1" applyProtection="1">
      <alignment horizontal="center"/>
    </xf>
    <xf numFmtId="0" fontId="13" fillId="0" borderId="9" xfId="0" applyFont="1" applyBorder="1" applyAlignment="1" applyProtection="1">
      <alignment horizontal="right"/>
    </xf>
    <xf numFmtId="0" fontId="13" fillId="0" borderId="11" xfId="0" applyFont="1" applyBorder="1" applyAlignment="1" applyProtection="1">
      <alignment horizontal="right"/>
    </xf>
    <xf numFmtId="0" fontId="6" fillId="2" borderId="3" xfId="0" applyFont="1" applyFill="1" applyBorder="1" applyAlignment="1" applyProtection="1">
      <alignment horizontal="left"/>
    </xf>
    <xf numFmtId="0" fontId="0" fillId="0" borderId="9" xfId="0" applyFill="1" applyBorder="1" applyAlignment="1" applyProtection="1">
      <alignment horizontal="left"/>
    </xf>
    <xf numFmtId="0" fontId="0" fillId="0" borderId="11" xfId="0" applyFill="1" applyBorder="1" applyAlignment="1" applyProtection="1">
      <alignment horizontal="left"/>
    </xf>
    <xf numFmtId="0" fontId="6" fillId="10" borderId="3" xfId="0" applyFont="1" applyFill="1" applyBorder="1" applyAlignment="1" applyProtection="1">
      <alignment horizontal="left"/>
    </xf>
    <xf numFmtId="0" fontId="6" fillId="0" borderId="9" xfId="0" applyFont="1" applyFill="1" applyBorder="1" applyAlignment="1" applyProtection="1">
      <alignment horizontal="left"/>
    </xf>
    <xf numFmtId="0" fontId="6" fillId="0" borderId="11" xfId="0" applyFont="1" applyFill="1" applyBorder="1" applyAlignment="1" applyProtection="1">
      <alignment horizontal="left"/>
    </xf>
    <xf numFmtId="0" fontId="3" fillId="0" borderId="9" xfId="0" applyFont="1" applyFill="1" applyBorder="1" applyAlignment="1" applyProtection="1">
      <alignment horizontal="left"/>
    </xf>
    <xf numFmtId="0" fontId="6" fillId="8" borderId="3" xfId="0" applyFont="1" applyFill="1" applyBorder="1" applyAlignment="1" applyProtection="1">
      <alignment horizontal="center"/>
    </xf>
    <xf numFmtId="0" fontId="6" fillId="8" borderId="1" xfId="0" applyFont="1" applyFill="1" applyBorder="1" applyAlignment="1" applyProtection="1">
      <alignment horizontal="center"/>
    </xf>
    <xf numFmtId="0" fontId="6" fillId="8" borderId="2" xfId="0" applyFont="1" applyFill="1" applyBorder="1" applyAlignment="1" applyProtection="1">
      <alignment horizontal="center"/>
    </xf>
    <xf numFmtId="0" fontId="6" fillId="0" borderId="1" xfId="0" applyFont="1" applyBorder="1" applyAlignment="1" applyProtection="1">
      <alignment horizontal="center" wrapText="1"/>
    </xf>
    <xf numFmtId="0" fontId="6" fillId="0" borderId="2" xfId="0" applyFont="1" applyBorder="1" applyAlignment="1" applyProtection="1">
      <alignment horizontal="center" wrapText="1"/>
    </xf>
    <xf numFmtId="0" fontId="6" fillId="8" borderId="1" xfId="0" applyFont="1" applyFill="1" applyBorder="1" applyAlignment="1" applyProtection="1">
      <alignment horizontal="center" wrapText="1"/>
    </xf>
    <xf numFmtId="0" fontId="6" fillId="8" borderId="2" xfId="0" applyFont="1" applyFill="1" applyBorder="1" applyAlignment="1" applyProtection="1">
      <alignment horizontal="center" wrapText="1"/>
    </xf>
    <xf numFmtId="10" fontId="0" fillId="2" borderId="9" xfId="29" applyNumberFormat="1" applyFont="1" applyFill="1" applyBorder="1" applyAlignment="1" applyProtection="1">
      <alignment horizontal="right"/>
    </xf>
    <xf numFmtId="10" fontId="0" fillId="2" borderId="11" xfId="29" applyNumberFormat="1" applyFont="1" applyFill="1" applyBorder="1" applyAlignment="1" applyProtection="1">
      <alignment horizontal="right"/>
    </xf>
    <xf numFmtId="0" fontId="6" fillId="0" borderId="10" xfId="0" applyFont="1" applyBorder="1" applyAlignment="1" applyProtection="1">
      <alignment horizontal="left"/>
    </xf>
    <xf numFmtId="38" fontId="0" fillId="2" borderId="3" xfId="0" applyNumberFormat="1" applyFill="1" applyBorder="1" applyAlignment="1" applyProtection="1">
      <alignment horizontal="right"/>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alignment horizontal="left"/>
    </xf>
    <xf numFmtId="0" fontId="0" fillId="0" borderId="12" xfId="0" applyBorder="1" applyAlignment="1" applyProtection="1">
      <alignment horizontal="left"/>
    </xf>
    <xf numFmtId="0" fontId="0" fillId="0" borderId="17" xfId="0" applyBorder="1" applyAlignment="1" applyProtection="1">
      <alignment horizontal="left"/>
    </xf>
    <xf numFmtId="0" fontId="0" fillId="0" borderId="21" xfId="0" applyBorder="1" applyAlignment="1" applyProtection="1">
      <alignment horizontal="left"/>
    </xf>
    <xf numFmtId="167" fontId="10" fillId="3" borderId="5" xfId="0" applyNumberFormat="1" applyFont="1" applyFill="1" applyBorder="1" applyAlignment="1" applyProtection="1">
      <alignment horizontal="left"/>
      <protection locked="0"/>
    </xf>
    <xf numFmtId="167" fontId="10" fillId="3" borderId="0" xfId="0" applyNumberFormat="1" applyFont="1" applyFill="1" applyBorder="1" applyAlignment="1" applyProtection="1">
      <alignment horizontal="left"/>
      <protection locked="0"/>
    </xf>
    <xf numFmtId="167" fontId="10" fillId="3" borderId="6" xfId="0" applyNumberFormat="1" applyFont="1" applyFill="1" applyBorder="1" applyAlignment="1" applyProtection="1">
      <alignment horizontal="left"/>
      <protection locked="0"/>
    </xf>
    <xf numFmtId="167" fontId="10" fillId="3" borderId="9" xfId="0" applyNumberFormat="1" applyFont="1" applyFill="1" applyBorder="1" applyAlignment="1" applyProtection="1">
      <alignment horizontal="left"/>
      <protection locked="0"/>
    </xf>
    <xf numFmtId="167" fontId="10" fillId="3" borderId="10" xfId="0" applyNumberFormat="1" applyFont="1" applyFill="1" applyBorder="1" applyAlignment="1" applyProtection="1">
      <alignment horizontal="left"/>
      <protection locked="0"/>
    </xf>
    <xf numFmtId="167" fontId="10" fillId="3" borderId="11" xfId="0" applyNumberFormat="1" applyFont="1" applyFill="1" applyBorder="1" applyAlignment="1" applyProtection="1">
      <alignment horizontal="left"/>
      <protection locked="0"/>
    </xf>
    <xf numFmtId="167" fontId="10" fillId="3" borderId="18" xfId="0" applyNumberFormat="1" applyFont="1" applyFill="1" applyBorder="1" applyAlignment="1" applyProtection="1">
      <alignment horizontal="left"/>
      <protection locked="0"/>
    </xf>
    <xf numFmtId="167" fontId="10" fillId="3" borderId="19" xfId="0" applyNumberFormat="1" applyFont="1" applyFill="1" applyBorder="1" applyAlignment="1" applyProtection="1">
      <alignment horizontal="left"/>
      <protection locked="0"/>
    </xf>
    <xf numFmtId="167" fontId="10" fillId="3" borderId="20" xfId="0" applyNumberFormat="1" applyFont="1" applyFill="1" applyBorder="1" applyAlignment="1" applyProtection="1">
      <alignment horizontal="left"/>
      <protection locked="0"/>
    </xf>
    <xf numFmtId="0" fontId="6" fillId="2" borderId="18" xfId="0" applyFont="1" applyFill="1" applyBorder="1" applyAlignment="1" applyProtection="1">
      <alignment horizontal="center"/>
    </xf>
    <xf numFmtId="0" fontId="6" fillId="2" borderId="19"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12" xfId="0" applyFont="1" applyFill="1" applyBorder="1" applyAlignment="1" applyProtection="1">
      <alignment horizontal="center"/>
    </xf>
    <xf numFmtId="0" fontId="6" fillId="2" borderId="17" xfId="0" applyFont="1" applyFill="1" applyBorder="1" applyAlignment="1" applyProtection="1">
      <alignment horizontal="center"/>
    </xf>
    <xf numFmtId="0" fontId="6" fillId="2" borderId="21" xfId="0" applyFont="1" applyFill="1" applyBorder="1" applyAlignment="1" applyProtection="1">
      <alignment horizontal="center"/>
    </xf>
    <xf numFmtId="38" fontId="10" fillId="3" borderId="3" xfId="1" applyNumberFormat="1" applyFont="1" applyFill="1" applyBorder="1" applyAlignment="1" applyProtection="1">
      <alignment horizontal="right"/>
      <protection locked="0"/>
    </xf>
    <xf numFmtId="167" fontId="10" fillId="3" borderId="12" xfId="0" applyNumberFormat="1" applyFont="1" applyFill="1" applyBorder="1" applyAlignment="1" applyProtection="1">
      <alignment horizontal="left"/>
      <protection locked="0"/>
    </xf>
    <xf numFmtId="167" fontId="10" fillId="3" borderId="17" xfId="0" applyNumberFormat="1" applyFont="1" applyFill="1" applyBorder="1" applyAlignment="1" applyProtection="1">
      <alignment horizontal="left"/>
      <protection locked="0"/>
    </xf>
    <xf numFmtId="167" fontId="10" fillId="3" borderId="21" xfId="0" applyNumberFormat="1" applyFont="1" applyFill="1" applyBorder="1" applyAlignment="1" applyProtection="1">
      <alignment horizontal="left"/>
      <protection locked="0"/>
    </xf>
    <xf numFmtId="0" fontId="3" fillId="0" borderId="26" xfId="0" applyFont="1" applyBorder="1" applyAlignment="1" applyProtection="1">
      <alignment horizontal="center"/>
    </xf>
    <xf numFmtId="0" fontId="0" fillId="0" borderId="26" xfId="0" applyBorder="1" applyAlignment="1" applyProtection="1">
      <alignment horizontal="center"/>
    </xf>
    <xf numFmtId="0" fontId="17" fillId="0" borderId="3" xfId="0" applyFont="1" applyBorder="1" applyAlignment="1" applyProtection="1">
      <alignment horizontal="center"/>
    </xf>
    <xf numFmtId="14" fontId="3" fillId="0" borderId="0" xfId="0" applyNumberFormat="1" applyFont="1" applyAlignment="1" applyProtection="1">
      <alignment horizontal="center"/>
    </xf>
    <xf numFmtId="0" fontId="0" fillId="0" borderId="0" xfId="0" applyAlignment="1" applyProtection="1">
      <alignment horizontal="right"/>
    </xf>
    <xf numFmtId="0" fontId="0" fillId="0" borderId="6" xfId="0" applyBorder="1" applyAlignment="1" applyProtection="1">
      <alignment horizontal="right"/>
    </xf>
    <xf numFmtId="0" fontId="0" fillId="0" borderId="5" xfId="0" applyBorder="1" applyAlignment="1" applyProtection="1">
      <alignment horizontal="right"/>
    </xf>
    <xf numFmtId="0" fontId="9" fillId="0" borderId="17" xfId="0" applyFont="1" applyFill="1" applyBorder="1" applyAlignment="1" applyProtection="1">
      <alignment horizontal="center" vertical="center"/>
    </xf>
    <xf numFmtId="0" fontId="39" fillId="0" borderId="0" xfId="0" applyFont="1" applyAlignment="1">
      <alignment horizontal="left" vertical="top" wrapText="1"/>
    </xf>
    <xf numFmtId="0" fontId="3" fillId="0" borderId="0" xfId="28" applyFont="1" applyAlignment="1">
      <alignment vertical="top" wrapText="1"/>
    </xf>
    <xf numFmtId="0" fontId="33" fillId="0" borderId="0" xfId="28" applyAlignment="1">
      <alignment vertical="top" wrapText="1"/>
    </xf>
    <xf numFmtId="0" fontId="33" fillId="0" borderId="0" xfId="28" applyAlignment="1" applyProtection="1">
      <alignment vertical="top" wrapText="1"/>
    </xf>
    <xf numFmtId="0" fontId="3" fillId="0" borderId="0" xfId="28" applyFont="1" applyAlignment="1" applyProtection="1">
      <alignment vertical="top" wrapText="1"/>
    </xf>
    <xf numFmtId="0" fontId="19" fillId="7" borderId="0" xfId="28" applyFont="1" applyFill="1" applyAlignment="1" applyProtection="1"/>
    <xf numFmtId="0" fontId="39" fillId="0" borderId="0" xfId="0" applyFont="1" applyAlignment="1" applyProtection="1">
      <alignment vertical="top" wrapText="1"/>
    </xf>
    <xf numFmtId="0" fontId="19" fillId="7" borderId="0" xfId="28" applyFont="1" applyFill="1" applyAlignment="1">
      <alignment horizontal="left"/>
    </xf>
    <xf numFmtId="0" fontId="33" fillId="0" borderId="0" xfId="28" applyAlignment="1">
      <alignment horizontal="left" vertical="top" wrapText="1"/>
    </xf>
    <xf numFmtId="14" fontId="10" fillId="3" borderId="17" xfId="28" applyNumberFormat="1" applyFont="1" applyFill="1" applyBorder="1" applyAlignment="1" applyProtection="1">
      <alignment horizontal="center"/>
      <protection locked="0"/>
    </xf>
    <xf numFmtId="0" fontId="10" fillId="3" borderId="17" xfId="28" applyFont="1" applyFill="1" applyBorder="1" applyAlignment="1" applyProtection="1">
      <alignment horizontal="center"/>
      <protection locked="0"/>
    </xf>
    <xf numFmtId="0" fontId="33" fillId="3" borderId="17" xfId="28" applyFill="1" applyBorder="1" applyAlignment="1" applyProtection="1">
      <alignment horizontal="center"/>
      <protection locked="0"/>
    </xf>
    <xf numFmtId="0" fontId="10" fillId="3" borderId="17" xfId="28" applyFont="1" applyFill="1" applyBorder="1" applyAlignment="1" applyProtection="1">
      <alignment horizontal="left"/>
      <protection locked="0"/>
    </xf>
    <xf numFmtId="14" fontId="10" fillId="3" borderId="17" xfId="28" applyNumberFormat="1" applyFont="1" applyFill="1" applyBorder="1" applyAlignment="1" applyProtection="1">
      <alignment horizontal="left"/>
      <protection locked="0"/>
    </xf>
    <xf numFmtId="166" fontId="26" fillId="3" borderId="9" xfId="0" applyNumberFormat="1" applyFont="1" applyFill="1" applyBorder="1" applyAlignment="1" applyProtection="1">
      <alignment horizontal="center"/>
      <protection locked="0"/>
    </xf>
    <xf numFmtId="166" fontId="26" fillId="3" borderId="10" xfId="0" applyNumberFormat="1" applyFont="1" applyFill="1" applyBorder="1" applyAlignment="1" applyProtection="1">
      <alignment horizontal="center"/>
      <protection locked="0"/>
    </xf>
    <xf numFmtId="166" fontId="26" fillId="3" borderId="11" xfId="0" applyNumberFormat="1" applyFont="1" applyFill="1" applyBorder="1" applyAlignment="1" applyProtection="1">
      <alignment horizontal="center"/>
      <protection locked="0"/>
    </xf>
    <xf numFmtId="0" fontId="25" fillId="0" borderId="9" xfId="0" applyFont="1" applyBorder="1" applyAlignment="1" applyProtection="1">
      <alignment horizontal="left"/>
    </xf>
    <xf numFmtId="0" fontId="25" fillId="0" borderId="10" xfId="0" applyFont="1" applyBorder="1" applyAlignment="1" applyProtection="1">
      <alignment horizontal="left"/>
    </xf>
    <xf numFmtId="0" fontId="25" fillId="0" borderId="11" xfId="0" applyFont="1" applyBorder="1" applyAlignment="1" applyProtection="1">
      <alignment horizontal="left"/>
    </xf>
    <xf numFmtId="170" fontId="25" fillId="0" borderId="9" xfId="0" applyNumberFormat="1" applyFont="1" applyBorder="1" applyAlignment="1" applyProtection="1">
      <alignment horizontal="left"/>
    </xf>
    <xf numFmtId="170" fontId="25" fillId="0" borderId="10" xfId="0" applyNumberFormat="1" applyFont="1" applyBorder="1" applyAlignment="1" applyProtection="1">
      <alignment horizontal="left"/>
    </xf>
    <xf numFmtId="170" fontId="25" fillId="0" borderId="11" xfId="0" applyNumberFormat="1" applyFont="1" applyBorder="1" applyAlignment="1" applyProtection="1">
      <alignment horizontal="left"/>
    </xf>
    <xf numFmtId="0" fontId="27" fillId="3" borderId="27" xfId="0" applyFont="1" applyFill="1" applyBorder="1" applyAlignment="1" applyProtection="1">
      <alignment horizontal="left"/>
      <protection locked="0"/>
    </xf>
    <xf numFmtId="0" fontId="1" fillId="0" borderId="0" xfId="0" applyFont="1" applyBorder="1" applyAlignment="1" applyProtection="1">
      <alignment horizontal="left" wrapText="1"/>
    </xf>
    <xf numFmtId="0" fontId="3" fillId="0" borderId="0" xfId="0" applyFont="1" applyAlignment="1" applyProtection="1">
      <alignment horizontal="left"/>
    </xf>
    <xf numFmtId="0" fontId="23" fillId="2" borderId="13" xfId="16" applyFont="1" applyFill="1" applyBorder="1" applyAlignment="1" applyProtection="1">
      <alignment horizontal="center"/>
    </xf>
    <xf numFmtId="0" fontId="23" fillId="2" borderId="28" xfId="16" applyFont="1" applyFill="1" applyBorder="1" applyAlignment="1" applyProtection="1">
      <alignment horizontal="center"/>
    </xf>
    <xf numFmtId="0" fontId="23" fillId="2" borderId="29" xfId="16" applyFont="1" applyFill="1" applyBorder="1" applyAlignment="1" applyProtection="1">
      <alignment horizontal="center"/>
    </xf>
    <xf numFmtId="0" fontId="23" fillId="2" borderId="9" xfId="16" applyFont="1" applyFill="1" applyBorder="1" applyAlignment="1" applyProtection="1">
      <alignment horizontal="center"/>
    </xf>
    <xf numFmtId="0" fontId="23" fillId="2" borderId="11" xfId="16" applyFont="1" applyFill="1" applyBorder="1" applyAlignment="1" applyProtection="1">
      <alignment horizontal="center"/>
    </xf>
    <xf numFmtId="0" fontId="24" fillId="2" borderId="9" xfId="16" applyFont="1" applyFill="1" applyBorder="1" applyAlignment="1" applyProtection="1">
      <alignment horizontal="center"/>
    </xf>
    <xf numFmtId="0" fontId="24" fillId="2" borderId="11" xfId="16" applyFont="1" applyFill="1" applyBorder="1" applyAlignment="1" applyProtection="1">
      <alignment horizontal="center"/>
    </xf>
    <xf numFmtId="0" fontId="24" fillId="6" borderId="3" xfId="0" applyFont="1" applyFill="1" applyBorder="1" applyAlignment="1" applyProtection="1">
      <alignment horizontal="center"/>
    </xf>
    <xf numFmtId="0" fontId="24" fillId="6" borderId="9" xfId="0" applyFont="1" applyFill="1" applyBorder="1" applyAlignment="1" applyProtection="1">
      <alignment horizontal="center"/>
    </xf>
    <xf numFmtId="14" fontId="26" fillId="3" borderId="0" xfId="0" applyNumberFormat="1" applyFont="1" applyFill="1" applyBorder="1" applyAlignment="1" applyProtection="1">
      <alignment horizontal="left"/>
      <protection locked="0"/>
    </xf>
    <xf numFmtId="0" fontId="26" fillId="3" borderId="0" xfId="0" applyFont="1" applyFill="1" applyBorder="1" applyAlignment="1" applyProtection="1">
      <alignment horizontal="left"/>
      <protection locked="0"/>
    </xf>
    <xf numFmtId="0" fontId="26" fillId="3" borderId="27" xfId="0" applyFont="1" applyFill="1" applyBorder="1" applyAlignment="1" applyProtection="1">
      <alignment horizontal="left"/>
      <protection locked="0"/>
    </xf>
    <xf numFmtId="0" fontId="27" fillId="3" borderId="0" xfId="0" applyFont="1" applyFill="1" applyBorder="1" applyAlignment="1" applyProtection="1">
      <alignment horizontal="left"/>
      <protection locked="0"/>
    </xf>
    <xf numFmtId="0" fontId="31" fillId="0" borderId="0" xfId="0" applyFont="1" applyAlignment="1" applyProtection="1">
      <alignment horizontal="center" vertical="center" wrapText="1"/>
    </xf>
    <xf numFmtId="0" fontId="11" fillId="0" borderId="9" xfId="0" applyFont="1" applyFill="1" applyBorder="1" applyAlignment="1" applyProtection="1">
      <alignment horizontal="center"/>
    </xf>
    <xf numFmtId="0" fontId="11" fillId="0" borderId="11" xfId="0" applyFont="1" applyFill="1" applyBorder="1" applyAlignment="1" applyProtection="1">
      <alignment horizontal="center"/>
    </xf>
    <xf numFmtId="0" fontId="3" fillId="0" borderId="0" xfId="0" applyFont="1" applyAlignment="1" applyProtection="1">
      <alignment horizontal="center"/>
    </xf>
  </cellXfs>
  <cellStyles count="31">
    <cellStyle name="Comma" xfId="1" builtinId="3"/>
    <cellStyle name="Currency" xfId="2" builtinId="4"/>
    <cellStyle name="Currency 2" xfId="3" xr:uid="{00000000-0005-0000-0000-000002000000}"/>
    <cellStyle name="Currency 2 2" xfId="4" xr:uid="{00000000-0005-0000-0000-000003000000}"/>
    <cellStyle name="Currency 3" xfId="5" xr:uid="{00000000-0005-0000-0000-000004000000}"/>
    <cellStyle name="Currency 3 2" xfId="6" xr:uid="{00000000-0005-0000-0000-000005000000}"/>
    <cellStyle name="Currency 4" xfId="7" xr:uid="{00000000-0005-0000-0000-000006000000}"/>
    <cellStyle name="Currency 4 2" xfId="8" xr:uid="{00000000-0005-0000-0000-000007000000}"/>
    <cellStyle name="Currency 5" xfId="9" xr:uid="{00000000-0005-0000-0000-000008000000}"/>
    <cellStyle name="Currency 5 2" xfId="10" xr:uid="{00000000-0005-0000-0000-000009000000}"/>
    <cellStyle name="Currency 6" xfId="11" xr:uid="{00000000-0005-0000-0000-00000A000000}"/>
    <cellStyle name="Currency 6 2" xfId="12" xr:uid="{00000000-0005-0000-0000-00000B000000}"/>
    <cellStyle name="Currency 7" xfId="13" xr:uid="{00000000-0005-0000-0000-00000C000000}"/>
    <cellStyle name="Currency 7 2" xfId="14" xr:uid="{00000000-0005-0000-0000-00000D000000}"/>
    <cellStyle name="Hyperlink" xfId="15" builtinId="8"/>
    <cellStyle name="Normal" xfId="0" builtinId="0"/>
    <cellStyle name="Normal 2" xfId="16" xr:uid="{00000000-0005-0000-0000-000010000000}"/>
    <cellStyle name="Normal 2 2" xfId="17" xr:uid="{00000000-0005-0000-0000-000011000000}"/>
    <cellStyle name="Normal 3" xfId="18" xr:uid="{00000000-0005-0000-0000-000012000000}"/>
    <cellStyle name="Normal 3 2" xfId="19" xr:uid="{00000000-0005-0000-0000-000013000000}"/>
    <cellStyle name="Normal 4" xfId="20" xr:uid="{00000000-0005-0000-0000-000014000000}"/>
    <cellStyle name="Normal 4 2" xfId="21" xr:uid="{00000000-0005-0000-0000-000015000000}"/>
    <cellStyle name="Normal 5" xfId="22" xr:uid="{00000000-0005-0000-0000-000016000000}"/>
    <cellStyle name="Normal 5 2" xfId="23" xr:uid="{00000000-0005-0000-0000-000017000000}"/>
    <cellStyle name="Normal 6" xfId="24" xr:uid="{00000000-0005-0000-0000-000018000000}"/>
    <cellStyle name="Normal 6 2" xfId="25" xr:uid="{00000000-0005-0000-0000-000019000000}"/>
    <cellStyle name="Normal 7" xfId="26" xr:uid="{00000000-0005-0000-0000-00001A000000}"/>
    <cellStyle name="Normal 7 2" xfId="27" xr:uid="{00000000-0005-0000-0000-00001B000000}"/>
    <cellStyle name="Normal 8" xfId="28" xr:uid="{00000000-0005-0000-0000-00001C000000}"/>
    <cellStyle name="Normal 8 2" xfId="30" xr:uid="{00000000-0005-0000-0000-00001D000000}"/>
    <cellStyle name="Percent" xfId="2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velopment%20Division\2020-TC\20_TCApp%20fm%20La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Print"/>
      <sheetName val="1"/>
      <sheetName val="2"/>
      <sheetName val="3"/>
      <sheetName val="4"/>
      <sheetName val="5"/>
      <sheetName val="6"/>
      <sheetName val="7"/>
      <sheetName val="8"/>
      <sheetName val="9"/>
      <sheetName val="10"/>
      <sheetName val="11"/>
      <sheetName val="13"/>
      <sheetName val="14"/>
      <sheetName val="15"/>
      <sheetName val="16"/>
      <sheetName val="17"/>
      <sheetName val="18"/>
      <sheetName val="19"/>
      <sheetName val="Const Cost Addm"/>
      <sheetName val="Rent Limit Addendum"/>
    </sheetNames>
    <sheetDataSet>
      <sheetData sheetId="0"/>
      <sheetData sheetId="1"/>
      <sheetData sheetId="2">
        <row r="4">
          <cell r="J4">
            <v>0</v>
          </cell>
          <cell r="P4">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mcmillan@schousing.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www.schousing.com/Home/PartnerIncomeLimits" TargetMode="External"/><Relationship Id="rId2" Type="http://schemas.openxmlformats.org/officeDocument/2006/relationships/hyperlink" Target="http://www.schousing.com/Home/PartnerIncomeLimits" TargetMode="External"/><Relationship Id="rId1" Type="http://schemas.openxmlformats.org/officeDocument/2006/relationships/hyperlink" Target="http://eligibility.sc.egov.usda.gov/eligibility/welcomeAction.do" TargetMode="External"/><Relationship Id="rId5" Type="http://schemas.openxmlformats.org/officeDocument/2006/relationships/printerSettings" Target="../printerSettings/printerSettings25.bin"/><Relationship Id="rId4" Type="http://schemas.openxmlformats.org/officeDocument/2006/relationships/hyperlink" Target="http://www.schousing.com/Home/PartnerIncomeLimi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indexed="42"/>
  </sheetPr>
  <dimension ref="B1:M28"/>
  <sheetViews>
    <sheetView tabSelected="1" zoomScaleNormal="100" workbookViewId="0"/>
  </sheetViews>
  <sheetFormatPr defaultRowHeight="12.75" x14ac:dyDescent="0.2"/>
  <cols>
    <col min="2" max="2" width="2.28515625" customWidth="1"/>
    <col min="3" max="3" width="13.28515625" bestFit="1" customWidth="1"/>
    <col min="12" max="12" width="10" customWidth="1"/>
    <col min="13" max="13" width="1.7109375" customWidth="1"/>
  </cols>
  <sheetData>
    <row r="1" spans="2:13" ht="16.5" thickBot="1" x14ac:dyDescent="0.3">
      <c r="B1" s="447" t="str">
        <f>'1'!B2</f>
        <v>2020 Low-Income Housing Tax Credit Application</v>
      </c>
      <c r="C1" s="448"/>
      <c r="D1" s="448"/>
      <c r="E1" s="448"/>
      <c r="F1" s="448"/>
      <c r="G1" s="448"/>
      <c r="H1" s="448"/>
      <c r="I1" s="448"/>
      <c r="J1" s="448"/>
      <c r="K1" s="448"/>
      <c r="L1" s="448"/>
      <c r="M1" s="449"/>
    </row>
    <row r="2" spans="2:13" ht="13.5" thickTop="1" x14ac:dyDescent="0.2">
      <c r="B2" s="21"/>
      <c r="C2" s="22"/>
      <c r="D2" s="22"/>
      <c r="E2" s="22"/>
      <c r="F2" s="22"/>
      <c r="G2" s="22"/>
      <c r="H2" s="22"/>
      <c r="I2" s="22"/>
      <c r="J2" s="22"/>
      <c r="K2" s="22"/>
      <c r="L2" s="22"/>
      <c r="M2" s="23"/>
    </row>
    <row r="3" spans="2:13" x14ac:dyDescent="0.2">
      <c r="B3" s="21"/>
      <c r="C3" s="24" t="s">
        <v>774</v>
      </c>
      <c r="D3" s="25"/>
      <c r="E3" s="22"/>
      <c r="F3" s="22"/>
      <c r="G3" s="22"/>
      <c r="H3" s="22"/>
      <c r="I3" s="22"/>
      <c r="J3" s="22"/>
      <c r="K3" s="22"/>
      <c r="L3" s="22"/>
      <c r="M3" s="23"/>
    </row>
    <row r="4" spans="2:13" x14ac:dyDescent="0.2">
      <c r="B4" s="21"/>
      <c r="C4" s="22"/>
      <c r="D4" s="22"/>
      <c r="E4" s="22"/>
      <c r="F4" s="22"/>
      <c r="G4" s="22"/>
      <c r="H4" s="22"/>
      <c r="I4" s="22"/>
      <c r="J4" s="22"/>
      <c r="K4" s="22"/>
      <c r="L4" s="22"/>
      <c r="M4" s="23"/>
    </row>
    <row r="5" spans="2:13" x14ac:dyDescent="0.2">
      <c r="B5" s="21"/>
      <c r="C5" s="22" t="s">
        <v>3</v>
      </c>
      <c r="D5" s="22"/>
      <c r="E5" s="22"/>
      <c r="F5" s="22"/>
      <c r="G5" s="22"/>
      <c r="H5" s="22"/>
      <c r="I5" s="22"/>
      <c r="J5" s="22"/>
      <c r="K5" s="22"/>
      <c r="L5" s="22"/>
      <c r="M5" s="23"/>
    </row>
    <row r="6" spans="2:13" x14ac:dyDescent="0.2">
      <c r="B6" s="21"/>
      <c r="C6" s="22"/>
      <c r="D6" s="22"/>
      <c r="E6" s="22"/>
      <c r="F6" s="22"/>
      <c r="G6" s="22"/>
      <c r="H6" s="22"/>
      <c r="I6" s="22"/>
      <c r="J6" s="22"/>
      <c r="K6" s="22"/>
      <c r="L6" s="22"/>
      <c r="M6" s="23"/>
    </row>
    <row r="7" spans="2:13" x14ac:dyDescent="0.2">
      <c r="B7" s="21"/>
      <c r="C7" s="22"/>
      <c r="D7" s="22"/>
      <c r="E7" s="22"/>
      <c r="F7" s="22"/>
      <c r="G7" s="22"/>
      <c r="H7" s="22"/>
      <c r="I7" s="22"/>
      <c r="J7" s="22"/>
      <c r="K7" s="22"/>
      <c r="L7" s="22"/>
      <c r="M7" s="23"/>
    </row>
    <row r="8" spans="2:13" x14ac:dyDescent="0.2">
      <c r="B8" s="21"/>
      <c r="C8" s="26" t="s">
        <v>1</v>
      </c>
      <c r="D8" s="27"/>
      <c r="E8" s="27"/>
      <c r="F8" s="27"/>
      <c r="G8" s="22"/>
      <c r="H8" s="22"/>
      <c r="I8" s="22"/>
      <c r="J8" s="22"/>
      <c r="K8" s="22"/>
      <c r="L8" s="22"/>
      <c r="M8" s="23"/>
    </row>
    <row r="9" spans="2:13" x14ac:dyDescent="0.2">
      <c r="B9" s="21"/>
      <c r="C9" s="22"/>
      <c r="D9" s="22"/>
      <c r="E9" s="22"/>
      <c r="F9" s="22"/>
      <c r="G9" s="22"/>
      <c r="H9" s="22"/>
      <c r="I9" s="22"/>
      <c r="J9" s="22"/>
      <c r="K9" s="22"/>
      <c r="L9" s="22"/>
      <c r="M9" s="23"/>
    </row>
    <row r="10" spans="2:13" x14ac:dyDescent="0.2">
      <c r="B10" s="21"/>
      <c r="C10" s="28" t="s">
        <v>0</v>
      </c>
      <c r="D10" s="22"/>
      <c r="E10" s="22"/>
      <c r="F10" s="22"/>
      <c r="G10" s="22"/>
      <c r="H10" s="22"/>
      <c r="I10" s="22"/>
      <c r="J10" s="22"/>
      <c r="K10" s="22"/>
      <c r="L10" s="22"/>
      <c r="M10" s="23"/>
    </row>
    <row r="11" spans="2:13" x14ac:dyDescent="0.2">
      <c r="B11" s="21"/>
      <c r="C11" s="22" t="s">
        <v>6</v>
      </c>
      <c r="D11" s="22"/>
      <c r="E11" s="22"/>
      <c r="F11" s="22"/>
      <c r="G11" s="22"/>
      <c r="H11" s="22"/>
      <c r="I11" s="22"/>
      <c r="J11" s="22"/>
      <c r="K11" s="22"/>
      <c r="L11" s="22"/>
      <c r="M11" s="23"/>
    </row>
    <row r="12" spans="2:13" x14ac:dyDescent="0.2">
      <c r="B12" s="21"/>
      <c r="C12" s="22"/>
      <c r="D12" s="22"/>
      <c r="E12" s="22"/>
      <c r="F12" s="22"/>
      <c r="G12" s="22"/>
      <c r="H12" s="22"/>
      <c r="I12" s="22"/>
      <c r="J12" s="22"/>
      <c r="K12" s="22"/>
      <c r="L12" s="22"/>
      <c r="M12" s="23"/>
    </row>
    <row r="13" spans="2:13" x14ac:dyDescent="0.2">
      <c r="B13" s="21"/>
      <c r="C13" s="28" t="s">
        <v>5</v>
      </c>
      <c r="D13" s="22"/>
      <c r="E13" s="22"/>
      <c r="F13" s="22"/>
      <c r="G13" s="22"/>
      <c r="H13" s="22"/>
      <c r="I13" s="22"/>
      <c r="J13" s="22"/>
      <c r="K13" s="22"/>
      <c r="L13" s="22"/>
      <c r="M13" s="23"/>
    </row>
    <row r="14" spans="2:13" x14ac:dyDescent="0.2">
      <c r="B14" s="21"/>
      <c r="C14" s="22"/>
      <c r="D14" s="22"/>
      <c r="E14" s="22"/>
      <c r="F14" s="22"/>
      <c r="G14" s="22"/>
      <c r="H14" s="22"/>
      <c r="I14" s="22"/>
      <c r="J14" s="22"/>
      <c r="K14" s="22"/>
      <c r="L14" s="22"/>
      <c r="M14" s="23"/>
    </row>
    <row r="15" spans="2:13" x14ac:dyDescent="0.2">
      <c r="B15" s="21"/>
      <c r="C15" s="28" t="s">
        <v>7</v>
      </c>
      <c r="D15" s="22"/>
      <c r="E15" s="22"/>
      <c r="F15" s="22"/>
      <c r="G15" s="22"/>
      <c r="H15" s="22"/>
      <c r="I15" s="22"/>
      <c r="J15" s="22"/>
      <c r="K15" s="22"/>
      <c r="L15" s="22"/>
      <c r="M15" s="23"/>
    </row>
    <row r="16" spans="2:13" x14ac:dyDescent="0.2">
      <c r="B16" s="21"/>
      <c r="C16" s="28" t="s">
        <v>8</v>
      </c>
      <c r="D16" s="22"/>
      <c r="E16" s="22"/>
      <c r="F16" s="22"/>
      <c r="G16" s="22"/>
      <c r="H16" s="22"/>
      <c r="I16" s="22"/>
      <c r="J16" s="22"/>
      <c r="K16" s="22"/>
      <c r="L16" s="22"/>
      <c r="M16" s="23"/>
    </row>
    <row r="17" spans="2:13" x14ac:dyDescent="0.2">
      <c r="B17" s="21"/>
      <c r="C17" s="28" t="s">
        <v>9</v>
      </c>
      <c r="D17" s="22"/>
      <c r="E17" s="22"/>
      <c r="F17" s="22"/>
      <c r="G17" s="22"/>
      <c r="H17" s="22"/>
      <c r="I17" s="22"/>
      <c r="J17" s="22"/>
      <c r="K17" s="22"/>
      <c r="L17" s="22"/>
      <c r="M17" s="23"/>
    </row>
    <row r="18" spans="2:13" x14ac:dyDescent="0.2">
      <c r="B18" s="21"/>
      <c r="C18" s="22"/>
      <c r="D18" s="22"/>
      <c r="E18" s="22"/>
      <c r="F18" s="22"/>
      <c r="G18" s="22"/>
      <c r="H18" s="22"/>
      <c r="I18" s="22"/>
      <c r="J18" s="22"/>
      <c r="K18" s="22"/>
      <c r="L18" s="22"/>
      <c r="M18" s="23"/>
    </row>
    <row r="19" spans="2:13" x14ac:dyDescent="0.2">
      <c r="B19" s="21"/>
      <c r="C19" s="22"/>
      <c r="D19" s="22"/>
      <c r="E19" s="22"/>
      <c r="F19" s="22"/>
      <c r="G19" s="22"/>
      <c r="H19" s="22"/>
      <c r="I19" s="22"/>
      <c r="J19" s="22"/>
      <c r="K19" s="22"/>
      <c r="L19" s="22"/>
      <c r="M19" s="23"/>
    </row>
    <row r="20" spans="2:13" ht="13.5" thickBot="1" x14ac:dyDescent="0.25">
      <c r="B20" s="29"/>
      <c r="C20" s="20"/>
      <c r="D20" s="20"/>
      <c r="E20" s="20"/>
      <c r="F20" s="20"/>
      <c r="G20" s="20"/>
      <c r="H20" s="20"/>
      <c r="I20" s="20"/>
      <c r="J20" s="20"/>
      <c r="K20" s="20"/>
      <c r="L20" s="20"/>
      <c r="M20" s="30"/>
    </row>
    <row r="21" spans="2:13" ht="13.5" thickTop="1" x14ac:dyDescent="0.2">
      <c r="B21" s="21"/>
      <c r="C21" s="22"/>
      <c r="D21" s="22"/>
      <c r="E21" s="22"/>
      <c r="F21" s="22"/>
      <c r="G21" s="22"/>
      <c r="H21" s="22"/>
      <c r="I21" s="22"/>
      <c r="J21" s="22"/>
      <c r="K21" s="22"/>
      <c r="L21" s="22"/>
      <c r="M21" s="23"/>
    </row>
    <row r="22" spans="2:13" x14ac:dyDescent="0.2">
      <c r="B22" s="21"/>
      <c r="C22" s="22" t="s">
        <v>2</v>
      </c>
      <c r="D22" s="22"/>
      <c r="E22" s="22"/>
      <c r="F22" s="22"/>
      <c r="G22" s="22"/>
      <c r="H22" s="22"/>
      <c r="I22" s="22"/>
      <c r="J22" s="22"/>
      <c r="K22" s="22"/>
      <c r="L22" s="22"/>
      <c r="M22" s="23"/>
    </row>
    <row r="23" spans="2:13" x14ac:dyDescent="0.2">
      <c r="B23" s="21"/>
      <c r="C23" s="22"/>
      <c r="D23" s="22"/>
      <c r="E23" s="22"/>
      <c r="F23" s="22"/>
      <c r="G23" s="22"/>
      <c r="H23" s="22"/>
      <c r="I23" s="22"/>
      <c r="J23" s="22"/>
      <c r="K23" s="22"/>
      <c r="L23" s="22"/>
      <c r="M23" s="23"/>
    </row>
    <row r="24" spans="2:13" x14ac:dyDescent="0.2">
      <c r="B24" s="21"/>
      <c r="C24" s="28" t="s">
        <v>808</v>
      </c>
      <c r="D24" s="22"/>
      <c r="E24" s="22"/>
      <c r="F24" s="22"/>
      <c r="G24" s="22"/>
      <c r="H24" s="22"/>
      <c r="I24" s="22"/>
      <c r="J24" s="22"/>
      <c r="K24" s="22"/>
      <c r="L24" s="22"/>
      <c r="M24" s="23"/>
    </row>
    <row r="25" spans="2:13" x14ac:dyDescent="0.2">
      <c r="B25" s="21"/>
      <c r="C25" s="31">
        <v>8038969196</v>
      </c>
      <c r="D25" s="22"/>
      <c r="E25" s="22"/>
      <c r="F25" s="22"/>
      <c r="G25" s="22"/>
      <c r="H25" s="22"/>
      <c r="I25" s="22"/>
      <c r="J25" s="22"/>
      <c r="K25" s="22"/>
      <c r="L25" s="22"/>
      <c r="M25" s="23"/>
    </row>
    <row r="26" spans="2:13" x14ac:dyDescent="0.2">
      <c r="B26" s="21"/>
      <c r="C26" s="174" t="s">
        <v>809</v>
      </c>
      <c r="D26" s="22"/>
      <c r="E26" s="22"/>
      <c r="F26" s="22"/>
      <c r="G26" s="22"/>
      <c r="H26" s="22"/>
      <c r="I26" s="22"/>
      <c r="J26" s="22"/>
      <c r="K26" s="22"/>
      <c r="L26" s="22"/>
      <c r="M26" s="23"/>
    </row>
    <row r="27" spans="2:13" ht="13.5" thickBot="1" x14ac:dyDescent="0.25">
      <c r="B27" s="29"/>
      <c r="C27" s="20"/>
      <c r="D27" s="20"/>
      <c r="E27" s="20"/>
      <c r="F27" s="20"/>
      <c r="G27" s="20"/>
      <c r="H27" s="20"/>
      <c r="I27" s="20"/>
      <c r="J27" s="20"/>
      <c r="K27" s="20"/>
      <c r="L27" s="20"/>
      <c r="M27" s="30"/>
    </row>
    <row r="28" spans="2:13" ht="13.5" thickTop="1" x14ac:dyDescent="0.2"/>
  </sheetData>
  <sheetProtection password="9317" sheet="1" objects="1" scenarios="1"/>
  <mergeCells count="1">
    <mergeCell ref="B1:M1"/>
  </mergeCells>
  <phoneticPr fontId="4" type="noConversion"/>
  <hyperlinks>
    <hyperlink ref="C26" r:id="rId1" xr:uid="{00000000-0004-0000-0000-000000000000}"/>
  </hyperlinks>
  <pageMargins left="0.75" right="0.75" top="1" bottom="1" header="0.5" footer="0.5"/>
  <pageSetup scale="82"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B1:K77"/>
  <sheetViews>
    <sheetView zoomScaleNormal="100" workbookViewId="0"/>
  </sheetViews>
  <sheetFormatPr defaultColWidth="9" defaultRowHeight="12.75" x14ac:dyDescent="0.2"/>
  <cols>
    <col min="1" max="1" width="1.7109375" style="105" customWidth="1"/>
    <col min="2" max="2" width="5.7109375" style="105" customWidth="1"/>
    <col min="3" max="3" width="9" style="105"/>
    <col min="4" max="4" width="5.28515625" style="105" customWidth="1"/>
    <col min="5" max="5" width="6.28515625" style="105" bestFit="1" customWidth="1"/>
    <col min="6" max="6" width="17.7109375" style="105" customWidth="1"/>
    <col min="7" max="7" width="16.85546875" style="105" customWidth="1"/>
    <col min="8" max="8" width="10.7109375" style="105" customWidth="1"/>
    <col min="9" max="9" width="13.140625" style="105" customWidth="1"/>
    <col min="10" max="10" width="11.85546875" style="105" customWidth="1"/>
    <col min="11" max="11" width="11.28515625" style="105" customWidth="1"/>
    <col min="12" max="12" width="1.7109375" style="105" customWidth="1"/>
    <col min="13" max="16384" width="9" style="105"/>
  </cols>
  <sheetData>
    <row r="1" spans="2:11" x14ac:dyDescent="0.2">
      <c r="B1" s="324">
        <f>'1'!J4</f>
        <v>0</v>
      </c>
      <c r="K1" s="325">
        <f>'1'!P4</f>
        <v>0</v>
      </c>
    </row>
    <row r="3" spans="2:11" ht="15.75" x14ac:dyDescent="0.25">
      <c r="B3" s="184" t="s">
        <v>364</v>
      </c>
      <c r="C3" s="178"/>
      <c r="D3" s="178"/>
      <c r="E3" s="178"/>
      <c r="F3" s="178"/>
      <c r="G3" s="178"/>
      <c r="H3" s="178"/>
      <c r="I3" s="178"/>
      <c r="J3" s="178"/>
      <c r="K3" s="178"/>
    </row>
    <row r="4" spans="2:11" x14ac:dyDescent="0.2">
      <c r="B4" s="105" t="s">
        <v>408</v>
      </c>
    </row>
    <row r="5" spans="2:11" x14ac:dyDescent="0.2">
      <c r="B5" s="105" t="s">
        <v>415</v>
      </c>
    </row>
    <row r="6" spans="2:11" x14ac:dyDescent="0.2">
      <c r="B6" s="105" t="s">
        <v>780</v>
      </c>
    </row>
    <row r="7" spans="2:11" ht="4.9000000000000004" customHeight="1" x14ac:dyDescent="0.2"/>
    <row r="8" spans="2:11" x14ac:dyDescent="0.2">
      <c r="B8" s="610" t="s">
        <v>407</v>
      </c>
      <c r="C8" s="610"/>
      <c r="D8" s="610"/>
      <c r="E8" s="610"/>
      <c r="F8" s="610"/>
      <c r="G8" s="610"/>
      <c r="H8" s="610"/>
      <c r="I8" s="610"/>
      <c r="J8" s="610"/>
      <c r="K8" s="610"/>
    </row>
    <row r="9" spans="2:11" x14ac:dyDescent="0.2">
      <c r="B9" s="154" t="s">
        <v>382</v>
      </c>
      <c r="H9" s="154" t="s">
        <v>391</v>
      </c>
    </row>
    <row r="10" spans="2:11" x14ac:dyDescent="0.2">
      <c r="B10" s="377" t="s">
        <v>374</v>
      </c>
      <c r="C10" s="105" t="s">
        <v>383</v>
      </c>
      <c r="H10" s="377">
        <v>1</v>
      </c>
      <c r="I10" s="105" t="s">
        <v>398</v>
      </c>
    </row>
    <row r="11" spans="2:11" x14ac:dyDescent="0.2">
      <c r="B11" s="377" t="s">
        <v>375</v>
      </c>
      <c r="C11" s="105" t="s">
        <v>384</v>
      </c>
      <c r="H11" s="377">
        <v>2</v>
      </c>
      <c r="I11" s="105" t="s">
        <v>399</v>
      </c>
    </row>
    <row r="12" spans="2:11" x14ac:dyDescent="0.2">
      <c r="B12" s="377" t="s">
        <v>376</v>
      </c>
      <c r="C12" s="105" t="s">
        <v>385</v>
      </c>
      <c r="H12" s="377">
        <v>3</v>
      </c>
      <c r="I12" s="105" t="s">
        <v>400</v>
      </c>
    </row>
    <row r="13" spans="2:11" x14ac:dyDescent="0.2">
      <c r="B13" s="377" t="s">
        <v>377</v>
      </c>
      <c r="C13" s="105" t="s">
        <v>386</v>
      </c>
      <c r="H13" s="377">
        <v>4</v>
      </c>
      <c r="I13" s="105" t="s">
        <v>401</v>
      </c>
    </row>
    <row r="14" spans="2:11" x14ac:dyDescent="0.2">
      <c r="B14" s="377" t="s">
        <v>378</v>
      </c>
      <c r="C14" s="105" t="s">
        <v>387</v>
      </c>
      <c r="H14" s="377">
        <v>5</v>
      </c>
      <c r="I14" s="105" t="s">
        <v>402</v>
      </c>
    </row>
    <row r="15" spans="2:11" x14ac:dyDescent="0.2">
      <c r="B15" s="377" t="s">
        <v>379</v>
      </c>
      <c r="C15" s="105" t="s">
        <v>388</v>
      </c>
      <c r="H15" s="377">
        <v>6</v>
      </c>
      <c r="I15" s="105" t="s">
        <v>403</v>
      </c>
    </row>
    <row r="16" spans="2:11" x14ac:dyDescent="0.2">
      <c r="B16" s="377" t="s">
        <v>380</v>
      </c>
      <c r="C16" s="105" t="s">
        <v>389</v>
      </c>
    </row>
    <row r="17" spans="2:11" x14ac:dyDescent="0.2">
      <c r="B17" s="377" t="s">
        <v>381</v>
      </c>
      <c r="C17" s="105" t="s">
        <v>390</v>
      </c>
      <c r="H17" s="154" t="s">
        <v>404</v>
      </c>
    </row>
    <row r="18" spans="2:11" x14ac:dyDescent="0.2">
      <c r="B18" s="377" t="s">
        <v>392</v>
      </c>
      <c r="C18" s="105" t="s">
        <v>396</v>
      </c>
      <c r="F18" s="616"/>
      <c r="G18" s="616"/>
      <c r="H18" s="377" t="s">
        <v>397</v>
      </c>
      <c r="I18" s="105" t="s">
        <v>405</v>
      </c>
    </row>
    <row r="19" spans="2:11" x14ac:dyDescent="0.2">
      <c r="B19" s="377" t="s">
        <v>393</v>
      </c>
      <c r="C19" s="105" t="s">
        <v>107</v>
      </c>
      <c r="D19" s="616"/>
      <c r="E19" s="616"/>
      <c r="F19" s="616"/>
      <c r="G19" s="616"/>
      <c r="H19" s="377" t="s">
        <v>374</v>
      </c>
      <c r="I19" s="105" t="s">
        <v>406</v>
      </c>
    </row>
    <row r="20" spans="2:11" x14ac:dyDescent="0.2">
      <c r="B20" s="377" t="s">
        <v>394</v>
      </c>
      <c r="C20" s="105" t="s">
        <v>107</v>
      </c>
      <c r="D20" s="616"/>
      <c r="E20" s="616"/>
      <c r="F20" s="616"/>
      <c r="G20" s="616"/>
    </row>
    <row r="21" spans="2:11" x14ac:dyDescent="0.2">
      <c r="B21" s="377" t="s">
        <v>395</v>
      </c>
      <c r="C21" s="105" t="s">
        <v>107</v>
      </c>
      <c r="D21" s="616"/>
      <c r="E21" s="616"/>
      <c r="F21" s="616"/>
      <c r="G21" s="616"/>
    </row>
    <row r="23" spans="2:11" ht="28.5" customHeight="1" x14ac:dyDescent="0.2">
      <c r="C23" s="392" t="s">
        <v>365</v>
      </c>
      <c r="D23" s="392" t="s">
        <v>366</v>
      </c>
      <c r="E23" s="392" t="s">
        <v>367</v>
      </c>
      <c r="F23" s="392" t="s">
        <v>368</v>
      </c>
      <c r="G23" s="392" t="s">
        <v>369</v>
      </c>
      <c r="H23" s="392" t="s">
        <v>370</v>
      </c>
      <c r="I23" s="392" t="s">
        <v>371</v>
      </c>
      <c r="J23" s="392" t="s">
        <v>372</v>
      </c>
      <c r="K23" s="392" t="s">
        <v>373</v>
      </c>
    </row>
    <row r="24" spans="2:11" ht="18" customHeight="1" x14ac:dyDescent="0.2">
      <c r="B24" s="378">
        <v>1</v>
      </c>
      <c r="C24" s="378" t="s">
        <v>374</v>
      </c>
      <c r="D24" s="393" t="s">
        <v>493</v>
      </c>
      <c r="E24" s="378" t="s">
        <v>397</v>
      </c>
      <c r="F24" s="237"/>
      <c r="G24" s="394"/>
      <c r="H24" s="395"/>
      <c r="I24" s="396"/>
      <c r="J24" s="396"/>
      <c r="K24" s="397"/>
    </row>
    <row r="25" spans="2:11" ht="18" customHeight="1" x14ac:dyDescent="0.2">
      <c r="B25" s="378">
        <v>2</v>
      </c>
      <c r="C25" s="5"/>
      <c r="D25" s="16"/>
      <c r="E25" s="5"/>
      <c r="F25" s="17"/>
      <c r="G25" s="398" t="str">
        <f>IF(I25=0,"",ROUND(PMT(H25/12,I25*12,-F25)*12,2))</f>
        <v/>
      </c>
      <c r="H25" s="18"/>
      <c r="I25" s="8"/>
      <c r="J25" s="8"/>
      <c r="K25" s="7"/>
    </row>
    <row r="26" spans="2:11" ht="18" customHeight="1" x14ac:dyDescent="0.2">
      <c r="B26" s="378">
        <v>3</v>
      </c>
      <c r="C26" s="5"/>
      <c r="D26" s="16"/>
      <c r="E26" s="5"/>
      <c r="F26" s="17"/>
      <c r="G26" s="398" t="str">
        <f t="shared" ref="G26:G33" si="0">IF(I26=0,"",ROUND(PMT(H26/12,I26*12,-F26)*12,2))</f>
        <v/>
      </c>
      <c r="H26" s="18"/>
      <c r="I26" s="8"/>
      <c r="J26" s="8"/>
      <c r="K26" s="7"/>
    </row>
    <row r="27" spans="2:11" ht="18" customHeight="1" x14ac:dyDescent="0.2">
      <c r="B27" s="378">
        <v>4</v>
      </c>
      <c r="C27" s="5"/>
      <c r="D27" s="16"/>
      <c r="E27" s="5"/>
      <c r="F27" s="17"/>
      <c r="G27" s="398" t="str">
        <f t="shared" si="0"/>
        <v/>
      </c>
      <c r="H27" s="18"/>
      <c r="I27" s="8"/>
      <c r="J27" s="8"/>
      <c r="K27" s="7"/>
    </row>
    <row r="28" spans="2:11" ht="18" customHeight="1" x14ac:dyDescent="0.2">
      <c r="B28" s="378">
        <v>5</v>
      </c>
      <c r="C28" s="5"/>
      <c r="D28" s="16"/>
      <c r="E28" s="5"/>
      <c r="F28" s="17"/>
      <c r="G28" s="398" t="str">
        <f t="shared" si="0"/>
        <v/>
      </c>
      <c r="H28" s="18"/>
      <c r="I28" s="8"/>
      <c r="J28" s="8"/>
      <c r="K28" s="7"/>
    </row>
    <row r="29" spans="2:11" ht="18" customHeight="1" x14ac:dyDescent="0.2">
      <c r="B29" s="378">
        <v>6</v>
      </c>
      <c r="C29" s="5"/>
      <c r="D29" s="16"/>
      <c r="E29" s="5"/>
      <c r="F29" s="17"/>
      <c r="G29" s="398" t="str">
        <f t="shared" si="0"/>
        <v/>
      </c>
      <c r="H29" s="18"/>
      <c r="I29" s="8"/>
      <c r="J29" s="8"/>
      <c r="K29" s="7"/>
    </row>
    <row r="30" spans="2:11" ht="18" customHeight="1" x14ac:dyDescent="0.2">
      <c r="B30" s="378">
        <v>7</v>
      </c>
      <c r="C30" s="5"/>
      <c r="D30" s="16"/>
      <c r="E30" s="5"/>
      <c r="F30" s="17"/>
      <c r="G30" s="398" t="str">
        <f t="shared" si="0"/>
        <v/>
      </c>
      <c r="H30" s="18"/>
      <c r="I30" s="8"/>
      <c r="J30" s="8"/>
      <c r="K30" s="7"/>
    </row>
    <row r="31" spans="2:11" ht="18" customHeight="1" x14ac:dyDescent="0.2">
      <c r="B31" s="378">
        <v>8</v>
      </c>
      <c r="C31" s="5"/>
      <c r="D31" s="16"/>
      <c r="E31" s="5"/>
      <c r="F31" s="17"/>
      <c r="G31" s="398" t="str">
        <f t="shared" si="0"/>
        <v/>
      </c>
      <c r="H31" s="18"/>
      <c r="I31" s="8"/>
      <c r="J31" s="8"/>
      <c r="K31" s="7"/>
    </row>
    <row r="32" spans="2:11" ht="18" customHeight="1" x14ac:dyDescent="0.2">
      <c r="B32" s="378">
        <v>9</v>
      </c>
      <c r="C32" s="5"/>
      <c r="D32" s="16"/>
      <c r="E32" s="5"/>
      <c r="F32" s="17"/>
      <c r="G32" s="398" t="str">
        <f t="shared" si="0"/>
        <v/>
      </c>
      <c r="H32" s="18"/>
      <c r="I32" s="8"/>
      <c r="J32" s="8"/>
      <c r="K32" s="7"/>
    </row>
    <row r="33" spans="2:11" ht="18" customHeight="1" x14ac:dyDescent="0.2">
      <c r="B33" s="378">
        <v>10</v>
      </c>
      <c r="C33" s="5"/>
      <c r="D33" s="16"/>
      <c r="E33" s="5"/>
      <c r="F33" s="17"/>
      <c r="G33" s="398" t="str">
        <f t="shared" si="0"/>
        <v/>
      </c>
      <c r="H33" s="18"/>
      <c r="I33" s="8"/>
      <c r="J33" s="8"/>
      <c r="K33" s="7"/>
    </row>
    <row r="34" spans="2:11" ht="5.25" customHeight="1" x14ac:dyDescent="0.2"/>
    <row r="35" spans="2:11" x14ac:dyDescent="0.2">
      <c r="D35" s="154"/>
      <c r="E35" s="154" t="s">
        <v>409</v>
      </c>
      <c r="F35" s="360">
        <f>SUM(F24:F33)</f>
        <v>0</v>
      </c>
      <c r="G35" s="360">
        <f>SUM(G25:G33)</f>
        <v>0</v>
      </c>
    </row>
    <row r="37" spans="2:11" x14ac:dyDescent="0.2">
      <c r="B37" s="154" t="s">
        <v>610</v>
      </c>
    </row>
    <row r="38" spans="2:11" ht="4.9000000000000004" customHeight="1" x14ac:dyDescent="0.2"/>
    <row r="39" spans="2:11" x14ac:dyDescent="0.2">
      <c r="B39" s="378">
        <f>B24</f>
        <v>1</v>
      </c>
      <c r="C39" s="614" t="s">
        <v>411</v>
      </c>
      <c r="D39" s="615"/>
      <c r="E39" s="327" t="str">
        <f>C24</f>
        <v>A</v>
      </c>
      <c r="F39" s="269" t="s">
        <v>410</v>
      </c>
      <c r="G39" s="471"/>
      <c r="H39" s="472"/>
      <c r="I39" s="472"/>
      <c r="J39" s="472"/>
      <c r="K39" s="473"/>
    </row>
    <row r="40" spans="2:11" x14ac:dyDescent="0.2">
      <c r="B40" s="611" t="s">
        <v>412</v>
      </c>
      <c r="C40" s="613"/>
      <c r="D40" s="471"/>
      <c r="E40" s="472"/>
      <c r="F40" s="472"/>
      <c r="G40" s="472"/>
      <c r="H40" s="472"/>
      <c r="I40" s="472"/>
      <c r="J40" s="472"/>
      <c r="K40" s="473"/>
    </row>
    <row r="41" spans="2:11" x14ac:dyDescent="0.2">
      <c r="B41" s="611" t="s">
        <v>413</v>
      </c>
      <c r="C41" s="612"/>
      <c r="D41" s="613"/>
      <c r="E41" s="471"/>
      <c r="F41" s="472"/>
      <c r="G41" s="473"/>
      <c r="H41" s="611" t="s">
        <v>414</v>
      </c>
      <c r="I41" s="613"/>
      <c r="J41" s="514"/>
      <c r="K41" s="516"/>
    </row>
    <row r="42" spans="2:11" x14ac:dyDescent="0.2">
      <c r="B42" s="378">
        <f>B25</f>
        <v>2</v>
      </c>
      <c r="C42" s="611" t="s">
        <v>411</v>
      </c>
      <c r="D42" s="613"/>
      <c r="E42" s="327">
        <f>C25</f>
        <v>0</v>
      </c>
      <c r="F42" s="269" t="s">
        <v>410</v>
      </c>
      <c r="G42" s="471"/>
      <c r="H42" s="472"/>
      <c r="I42" s="472"/>
      <c r="J42" s="472"/>
      <c r="K42" s="473"/>
    </row>
    <row r="43" spans="2:11" x14ac:dyDescent="0.2">
      <c r="B43" s="611" t="s">
        <v>412</v>
      </c>
      <c r="C43" s="613"/>
      <c r="D43" s="471"/>
      <c r="E43" s="472"/>
      <c r="F43" s="472"/>
      <c r="G43" s="472"/>
      <c r="H43" s="472"/>
      <c r="I43" s="472"/>
      <c r="J43" s="472"/>
      <c r="K43" s="473"/>
    </row>
    <row r="44" spans="2:11" x14ac:dyDescent="0.2">
      <c r="B44" s="611" t="s">
        <v>413</v>
      </c>
      <c r="C44" s="612"/>
      <c r="D44" s="613"/>
      <c r="E44" s="471"/>
      <c r="F44" s="472"/>
      <c r="G44" s="473"/>
      <c r="H44" s="611" t="s">
        <v>414</v>
      </c>
      <c r="I44" s="613"/>
      <c r="J44" s="514"/>
      <c r="K44" s="516"/>
    </row>
    <row r="45" spans="2:11" x14ac:dyDescent="0.2">
      <c r="B45" s="378">
        <f>B26</f>
        <v>3</v>
      </c>
      <c r="C45" s="611" t="s">
        <v>411</v>
      </c>
      <c r="D45" s="613"/>
      <c r="E45" s="327">
        <f>C26</f>
        <v>0</v>
      </c>
      <c r="F45" s="269" t="s">
        <v>410</v>
      </c>
      <c r="G45" s="471"/>
      <c r="H45" s="472"/>
      <c r="I45" s="472"/>
      <c r="J45" s="472"/>
      <c r="K45" s="473"/>
    </row>
    <row r="46" spans="2:11" x14ac:dyDescent="0.2">
      <c r="B46" s="611" t="s">
        <v>412</v>
      </c>
      <c r="C46" s="613"/>
      <c r="D46" s="471"/>
      <c r="E46" s="472"/>
      <c r="F46" s="472"/>
      <c r="G46" s="472"/>
      <c r="H46" s="472"/>
      <c r="I46" s="472"/>
      <c r="J46" s="472"/>
      <c r="K46" s="473"/>
    </row>
    <row r="47" spans="2:11" x14ac:dyDescent="0.2">
      <c r="B47" s="611" t="s">
        <v>413</v>
      </c>
      <c r="C47" s="612"/>
      <c r="D47" s="613"/>
      <c r="E47" s="471"/>
      <c r="F47" s="472"/>
      <c r="G47" s="473"/>
      <c r="H47" s="611" t="s">
        <v>414</v>
      </c>
      <c r="I47" s="613"/>
      <c r="J47" s="514"/>
      <c r="K47" s="516"/>
    </row>
    <row r="48" spans="2:11" x14ac:dyDescent="0.2">
      <c r="B48" s="378">
        <f>B27</f>
        <v>4</v>
      </c>
      <c r="C48" s="611" t="s">
        <v>411</v>
      </c>
      <c r="D48" s="613"/>
      <c r="E48" s="327">
        <f>C27</f>
        <v>0</v>
      </c>
      <c r="F48" s="269" t="s">
        <v>410</v>
      </c>
      <c r="G48" s="471"/>
      <c r="H48" s="472"/>
      <c r="I48" s="472"/>
      <c r="J48" s="472"/>
      <c r="K48" s="473"/>
    </row>
    <row r="49" spans="2:11" x14ac:dyDescent="0.2">
      <c r="B49" s="611" t="s">
        <v>412</v>
      </c>
      <c r="C49" s="613"/>
      <c r="D49" s="471"/>
      <c r="E49" s="472"/>
      <c r="F49" s="472"/>
      <c r="G49" s="472"/>
      <c r="H49" s="472"/>
      <c r="I49" s="472"/>
      <c r="J49" s="472"/>
      <c r="K49" s="473"/>
    </row>
    <row r="50" spans="2:11" x14ac:dyDescent="0.2">
      <c r="B50" s="611" t="s">
        <v>413</v>
      </c>
      <c r="C50" s="612"/>
      <c r="D50" s="613"/>
      <c r="E50" s="471"/>
      <c r="F50" s="472"/>
      <c r="G50" s="473"/>
      <c r="H50" s="611" t="s">
        <v>414</v>
      </c>
      <c r="I50" s="613"/>
      <c r="J50" s="514"/>
      <c r="K50" s="516"/>
    </row>
    <row r="51" spans="2:11" x14ac:dyDescent="0.2">
      <c r="B51" s="378">
        <f>B28</f>
        <v>5</v>
      </c>
      <c r="C51" s="611" t="s">
        <v>411</v>
      </c>
      <c r="D51" s="613"/>
      <c r="E51" s="327">
        <f>C28</f>
        <v>0</v>
      </c>
      <c r="F51" s="269" t="s">
        <v>410</v>
      </c>
      <c r="G51" s="471"/>
      <c r="H51" s="472"/>
      <c r="I51" s="472"/>
      <c r="J51" s="472"/>
      <c r="K51" s="473"/>
    </row>
    <row r="52" spans="2:11" x14ac:dyDescent="0.2">
      <c r="B52" s="611" t="s">
        <v>412</v>
      </c>
      <c r="C52" s="613"/>
      <c r="D52" s="471"/>
      <c r="E52" s="472"/>
      <c r="F52" s="472"/>
      <c r="G52" s="472"/>
      <c r="H52" s="472"/>
      <c r="I52" s="472"/>
      <c r="J52" s="472"/>
      <c r="K52" s="473"/>
    </row>
    <row r="53" spans="2:11" x14ac:dyDescent="0.2">
      <c r="B53" s="611" t="s">
        <v>413</v>
      </c>
      <c r="C53" s="612"/>
      <c r="D53" s="613"/>
      <c r="E53" s="471"/>
      <c r="F53" s="472"/>
      <c r="G53" s="473"/>
      <c r="H53" s="611" t="s">
        <v>414</v>
      </c>
      <c r="I53" s="613"/>
      <c r="J53" s="514"/>
      <c r="K53" s="516"/>
    </row>
    <row r="54" spans="2:11" x14ac:dyDescent="0.2">
      <c r="B54" s="378">
        <f>B29</f>
        <v>6</v>
      </c>
      <c r="C54" s="611" t="s">
        <v>411</v>
      </c>
      <c r="D54" s="613"/>
      <c r="E54" s="327">
        <f>C29</f>
        <v>0</v>
      </c>
      <c r="F54" s="269" t="s">
        <v>410</v>
      </c>
      <c r="G54" s="471"/>
      <c r="H54" s="472"/>
      <c r="I54" s="472"/>
      <c r="J54" s="472"/>
      <c r="K54" s="473"/>
    </row>
    <row r="55" spans="2:11" x14ac:dyDescent="0.2">
      <c r="B55" s="611" t="s">
        <v>412</v>
      </c>
      <c r="C55" s="613"/>
      <c r="D55" s="471"/>
      <c r="E55" s="472"/>
      <c r="F55" s="472"/>
      <c r="G55" s="472"/>
      <c r="H55" s="472"/>
      <c r="I55" s="472"/>
      <c r="J55" s="472"/>
      <c r="K55" s="473"/>
    </row>
    <row r="56" spans="2:11" x14ac:dyDescent="0.2">
      <c r="B56" s="611" t="s">
        <v>413</v>
      </c>
      <c r="C56" s="612"/>
      <c r="D56" s="613"/>
      <c r="E56" s="471"/>
      <c r="F56" s="472"/>
      <c r="G56" s="473"/>
      <c r="H56" s="611" t="s">
        <v>414</v>
      </c>
      <c r="I56" s="613"/>
      <c r="J56" s="514"/>
      <c r="K56" s="516"/>
    </row>
    <row r="57" spans="2:11" x14ac:dyDescent="0.2">
      <c r="B57" s="399">
        <f>B30</f>
        <v>7</v>
      </c>
      <c r="C57" s="617" t="s">
        <v>411</v>
      </c>
      <c r="D57" s="618"/>
      <c r="E57" s="400">
        <f>C30</f>
        <v>0</v>
      </c>
      <c r="F57" s="227" t="s">
        <v>410</v>
      </c>
      <c r="G57" s="471"/>
      <c r="H57" s="472"/>
      <c r="I57" s="472"/>
      <c r="J57" s="472"/>
      <c r="K57" s="473"/>
    </row>
    <row r="58" spans="2:11" x14ac:dyDescent="0.2">
      <c r="B58" s="611" t="s">
        <v>412</v>
      </c>
      <c r="C58" s="613"/>
      <c r="D58" s="471"/>
      <c r="E58" s="472"/>
      <c r="F58" s="472"/>
      <c r="G58" s="472"/>
      <c r="H58" s="472"/>
      <c r="I58" s="472"/>
      <c r="J58" s="472"/>
      <c r="K58" s="473"/>
    </row>
    <row r="59" spans="2:11" x14ac:dyDescent="0.2">
      <c r="B59" s="611" t="s">
        <v>413</v>
      </c>
      <c r="C59" s="612"/>
      <c r="D59" s="613"/>
      <c r="E59" s="471"/>
      <c r="F59" s="472"/>
      <c r="G59" s="473"/>
      <c r="H59" s="611" t="s">
        <v>414</v>
      </c>
      <c r="I59" s="613"/>
      <c r="J59" s="514"/>
      <c r="K59" s="516"/>
    </row>
    <row r="60" spans="2:11" x14ac:dyDescent="0.2">
      <c r="B60" s="378">
        <f>B31</f>
        <v>8</v>
      </c>
      <c r="C60" s="611" t="s">
        <v>411</v>
      </c>
      <c r="D60" s="613"/>
      <c r="E60" s="327">
        <f>C31</f>
        <v>0</v>
      </c>
      <c r="F60" s="269" t="s">
        <v>410</v>
      </c>
      <c r="G60" s="471"/>
      <c r="H60" s="472"/>
      <c r="I60" s="472"/>
      <c r="J60" s="472"/>
      <c r="K60" s="473"/>
    </row>
    <row r="61" spans="2:11" x14ac:dyDescent="0.2">
      <c r="B61" s="611" t="s">
        <v>412</v>
      </c>
      <c r="C61" s="613"/>
      <c r="D61" s="471"/>
      <c r="E61" s="472"/>
      <c r="F61" s="472"/>
      <c r="G61" s="472"/>
      <c r="H61" s="472"/>
      <c r="I61" s="472"/>
      <c r="J61" s="472"/>
      <c r="K61" s="473"/>
    </row>
    <row r="62" spans="2:11" x14ac:dyDescent="0.2">
      <c r="B62" s="611" t="s">
        <v>413</v>
      </c>
      <c r="C62" s="612"/>
      <c r="D62" s="613"/>
      <c r="E62" s="471"/>
      <c r="F62" s="472"/>
      <c r="G62" s="473"/>
      <c r="H62" s="611" t="s">
        <v>414</v>
      </c>
      <c r="I62" s="613"/>
      <c r="J62" s="514"/>
      <c r="K62" s="516"/>
    </row>
    <row r="63" spans="2:11" x14ac:dyDescent="0.2">
      <c r="B63" s="378">
        <f>B32</f>
        <v>9</v>
      </c>
      <c r="C63" s="611" t="s">
        <v>411</v>
      </c>
      <c r="D63" s="613"/>
      <c r="E63" s="327">
        <f>C32</f>
        <v>0</v>
      </c>
      <c r="F63" s="269" t="s">
        <v>410</v>
      </c>
      <c r="G63" s="471"/>
      <c r="H63" s="472"/>
      <c r="I63" s="472"/>
      <c r="J63" s="472"/>
      <c r="K63" s="473"/>
    </row>
    <row r="64" spans="2:11" x14ac:dyDescent="0.2">
      <c r="B64" s="611" t="s">
        <v>412</v>
      </c>
      <c r="C64" s="613"/>
      <c r="D64" s="471"/>
      <c r="E64" s="472"/>
      <c r="F64" s="472"/>
      <c r="G64" s="472"/>
      <c r="H64" s="472"/>
      <c r="I64" s="472"/>
      <c r="J64" s="472"/>
      <c r="K64" s="473"/>
    </row>
    <row r="65" spans="2:11" x14ac:dyDescent="0.2">
      <c r="B65" s="611" t="s">
        <v>413</v>
      </c>
      <c r="C65" s="612"/>
      <c r="D65" s="613"/>
      <c r="E65" s="471"/>
      <c r="F65" s="472"/>
      <c r="G65" s="473"/>
      <c r="H65" s="611" t="s">
        <v>414</v>
      </c>
      <c r="I65" s="613"/>
      <c r="J65" s="514"/>
      <c r="K65" s="516"/>
    </row>
    <row r="66" spans="2:11" x14ac:dyDescent="0.2">
      <c r="B66" s="378">
        <f>B33</f>
        <v>10</v>
      </c>
      <c r="C66" s="611" t="s">
        <v>411</v>
      </c>
      <c r="D66" s="613"/>
      <c r="E66" s="327">
        <f>C33</f>
        <v>0</v>
      </c>
      <c r="F66" s="269" t="s">
        <v>410</v>
      </c>
      <c r="G66" s="471"/>
      <c r="H66" s="472"/>
      <c r="I66" s="472"/>
      <c r="J66" s="472"/>
      <c r="K66" s="473"/>
    </row>
    <row r="67" spans="2:11" x14ac:dyDescent="0.2">
      <c r="B67" s="611" t="s">
        <v>412</v>
      </c>
      <c r="C67" s="613"/>
      <c r="D67" s="471"/>
      <c r="E67" s="472"/>
      <c r="F67" s="472"/>
      <c r="G67" s="472"/>
      <c r="H67" s="472"/>
      <c r="I67" s="472"/>
      <c r="J67" s="472"/>
      <c r="K67" s="473"/>
    </row>
    <row r="68" spans="2:11" x14ac:dyDescent="0.2">
      <c r="B68" s="611" t="s">
        <v>413</v>
      </c>
      <c r="C68" s="612"/>
      <c r="D68" s="613"/>
      <c r="E68" s="471"/>
      <c r="F68" s="472"/>
      <c r="G68" s="473"/>
      <c r="H68" s="611" t="s">
        <v>414</v>
      </c>
      <c r="I68" s="613"/>
      <c r="J68" s="514"/>
      <c r="K68" s="516"/>
    </row>
    <row r="69" spans="2:11" ht="13.5" thickBot="1" x14ac:dyDescent="0.25">
      <c r="B69" s="201"/>
      <c r="C69" s="201"/>
      <c r="D69" s="201"/>
      <c r="E69" s="201"/>
      <c r="F69" s="201"/>
      <c r="G69" s="201"/>
      <c r="H69" s="201"/>
      <c r="I69" s="201"/>
      <c r="J69" s="201"/>
      <c r="K69" s="201"/>
    </row>
    <row r="70" spans="2:11" ht="4.9000000000000004" customHeight="1" thickTop="1" x14ac:dyDescent="0.2"/>
    <row r="71" spans="2:11" x14ac:dyDescent="0.2">
      <c r="B71" s="105" t="s">
        <v>806</v>
      </c>
      <c r="G71" s="183" t="s">
        <v>111</v>
      </c>
      <c r="H71" s="5"/>
      <c r="I71" s="183" t="s">
        <v>112</v>
      </c>
      <c r="J71" s="5"/>
    </row>
    <row r="72" spans="2:11" ht="4.9000000000000004" customHeight="1" x14ac:dyDescent="0.2"/>
    <row r="73" spans="2:11" x14ac:dyDescent="0.2">
      <c r="B73" s="154" t="s">
        <v>416</v>
      </c>
      <c r="G73" s="462"/>
      <c r="H73" s="484"/>
    </row>
    <row r="74" spans="2:11" ht="4.9000000000000004" customHeight="1" x14ac:dyDescent="0.2"/>
    <row r="75" spans="2:11" x14ac:dyDescent="0.2">
      <c r="B75" s="105" t="s">
        <v>417</v>
      </c>
      <c r="K75" s="15"/>
    </row>
    <row r="76" spans="2:11" ht="4.9000000000000004" customHeight="1" thickBot="1" x14ac:dyDescent="0.25">
      <c r="B76" s="201"/>
      <c r="C76" s="201"/>
      <c r="D76" s="201"/>
      <c r="E76" s="201"/>
      <c r="F76" s="201"/>
      <c r="G76" s="201"/>
      <c r="H76" s="201"/>
      <c r="I76" s="201"/>
      <c r="J76" s="201"/>
      <c r="K76" s="201"/>
    </row>
    <row r="77" spans="2:11" ht="13.5" thickTop="1" x14ac:dyDescent="0.2">
      <c r="K77" s="377" t="s">
        <v>592</v>
      </c>
    </row>
  </sheetData>
  <sheetProtection password="9317" sheet="1" objects="1" scenarios="1"/>
  <mergeCells count="86">
    <mergeCell ref="G73:H73"/>
    <mergeCell ref="B68:D68"/>
    <mergeCell ref="E68:G68"/>
    <mergeCell ref="H68:I68"/>
    <mergeCell ref="C63:D63"/>
    <mergeCell ref="H65:I65"/>
    <mergeCell ref="G63:K63"/>
    <mergeCell ref="J68:K68"/>
    <mergeCell ref="C66:D66"/>
    <mergeCell ref="B67:C67"/>
    <mergeCell ref="D67:K67"/>
    <mergeCell ref="G66:K66"/>
    <mergeCell ref="B65:D65"/>
    <mergeCell ref="J65:K65"/>
    <mergeCell ref="E65:G65"/>
    <mergeCell ref="B62:D62"/>
    <mergeCell ref="E62:G62"/>
    <mergeCell ref="H62:I62"/>
    <mergeCell ref="J62:K62"/>
    <mergeCell ref="J59:K59"/>
    <mergeCell ref="G60:K60"/>
    <mergeCell ref="B59:D59"/>
    <mergeCell ref="H59:I59"/>
    <mergeCell ref="B61:C61"/>
    <mergeCell ref="D61:K61"/>
    <mergeCell ref="C54:D54"/>
    <mergeCell ref="B64:C64"/>
    <mergeCell ref="D64:K64"/>
    <mergeCell ref="G57:K57"/>
    <mergeCell ref="D55:K55"/>
    <mergeCell ref="B56:D56"/>
    <mergeCell ref="E56:G56"/>
    <mergeCell ref="H56:I56"/>
    <mergeCell ref="J56:K56"/>
    <mergeCell ref="B55:C55"/>
    <mergeCell ref="C57:D57"/>
    <mergeCell ref="C60:D60"/>
    <mergeCell ref="G54:K54"/>
    <mergeCell ref="B58:C58"/>
    <mergeCell ref="E59:G59"/>
    <mergeCell ref="D58:K58"/>
    <mergeCell ref="C48:D48"/>
    <mergeCell ref="B49:C49"/>
    <mergeCell ref="D49:K49"/>
    <mergeCell ref="B50:D50"/>
    <mergeCell ref="E50:G50"/>
    <mergeCell ref="H50:I50"/>
    <mergeCell ref="J50:K50"/>
    <mergeCell ref="G48:K48"/>
    <mergeCell ref="C51:D51"/>
    <mergeCell ref="B52:C52"/>
    <mergeCell ref="D52:K52"/>
    <mergeCell ref="B53:D53"/>
    <mergeCell ref="E53:G53"/>
    <mergeCell ref="H53:I53"/>
    <mergeCell ref="J53:K53"/>
    <mergeCell ref="G51:K51"/>
    <mergeCell ref="G42:K42"/>
    <mergeCell ref="C45:D45"/>
    <mergeCell ref="B46:C46"/>
    <mergeCell ref="D46:K46"/>
    <mergeCell ref="B47:D47"/>
    <mergeCell ref="E47:G47"/>
    <mergeCell ref="H47:I47"/>
    <mergeCell ref="J47:K47"/>
    <mergeCell ref="G45:K45"/>
    <mergeCell ref="C42:D42"/>
    <mergeCell ref="B43:C43"/>
    <mergeCell ref="D43:K43"/>
    <mergeCell ref="B44:D44"/>
    <mergeCell ref="E44:G44"/>
    <mergeCell ref="H44:I44"/>
    <mergeCell ref="J44:K44"/>
    <mergeCell ref="B8:K8"/>
    <mergeCell ref="G39:K39"/>
    <mergeCell ref="B41:D41"/>
    <mergeCell ref="E41:G41"/>
    <mergeCell ref="J41:K41"/>
    <mergeCell ref="H41:I41"/>
    <mergeCell ref="D40:K40"/>
    <mergeCell ref="C39:D39"/>
    <mergeCell ref="B40:C40"/>
    <mergeCell ref="F18:G18"/>
    <mergeCell ref="D19:G19"/>
    <mergeCell ref="D20:G20"/>
    <mergeCell ref="D21:G21"/>
  </mergeCells>
  <phoneticPr fontId="4" type="noConversion"/>
  <dataValidations count="4">
    <dataValidation type="list" allowBlank="1" showInputMessage="1" showErrorMessage="1" sqref="C25:C33" xr:uid="{00000000-0002-0000-0B00-000000000000}">
      <formula1>"A,B,C,D,E,F,G,H,I,J,K,L"</formula1>
    </dataValidation>
    <dataValidation type="list" allowBlank="1" showInputMessage="1" showErrorMessage="1" sqref="D25:D33" xr:uid="{00000000-0002-0000-0B00-000001000000}">
      <formula1>"1,2,3,4,5,6"</formula1>
    </dataValidation>
    <dataValidation type="list" allowBlank="1" showInputMessage="1" showErrorMessage="1" sqref="E25:E33" xr:uid="{00000000-0002-0000-0B00-000002000000}">
      <formula1>"R,A"</formula1>
    </dataValidation>
    <dataValidation type="list" allowBlank="1" showInputMessage="1" showErrorMessage="1" sqref="K25:K33" xr:uid="{00000000-0002-0000-0B00-000003000000}">
      <formula1>"Y,N"</formula1>
    </dataValidation>
  </dataValidations>
  <printOptions horizontalCentered="1"/>
  <pageMargins left="0.34" right="0.34" top="0.43" bottom="0.37" header="0.26" footer="0.19"/>
  <pageSetup scale="74" orientation="portrait" r:id="rId1"/>
  <headerFooter alignWithMargins="0">
    <oddHeader>&amp;C&amp;"Arial,Bold"2020 Low-Income Housing Tax Credit Application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B1:M82"/>
  <sheetViews>
    <sheetView zoomScaleNormal="100" workbookViewId="0"/>
  </sheetViews>
  <sheetFormatPr defaultColWidth="9" defaultRowHeight="12.75" x14ac:dyDescent="0.2"/>
  <cols>
    <col min="1" max="1" width="1.7109375" style="105" customWidth="1"/>
    <col min="2" max="2" width="4.28515625" style="105" customWidth="1"/>
    <col min="3" max="3" width="17" style="105" customWidth="1"/>
    <col min="4" max="4" width="24" style="105" customWidth="1"/>
    <col min="5" max="5" width="18.28515625" style="105" customWidth="1"/>
    <col min="6" max="6" width="15.28515625" style="105" customWidth="1"/>
    <col min="7" max="7" width="13.7109375" style="105" customWidth="1"/>
    <col min="8" max="8" width="16" style="105" customWidth="1"/>
    <col min="9" max="9" width="16.28515625" style="105" customWidth="1"/>
    <col min="10" max="10" width="1.7109375" style="105" customWidth="1"/>
    <col min="11" max="11" width="16.28515625" style="105" bestFit="1" customWidth="1"/>
    <col min="12" max="12" width="18.28515625" style="105" customWidth="1"/>
    <col min="13" max="16384" width="9" style="105"/>
  </cols>
  <sheetData>
    <row r="1" spans="2:12" x14ac:dyDescent="0.2">
      <c r="C1" s="324">
        <f>'1'!J4</f>
        <v>0</v>
      </c>
      <c r="D1" s="154"/>
      <c r="I1" s="408">
        <f>'1'!P4</f>
        <v>0</v>
      </c>
    </row>
    <row r="3" spans="2:12" ht="15.75" x14ac:dyDescent="0.25">
      <c r="C3" s="184" t="s">
        <v>436</v>
      </c>
      <c r="D3" s="184"/>
      <c r="E3" s="178"/>
      <c r="F3" s="178"/>
      <c r="G3" s="178"/>
      <c r="H3" s="178"/>
      <c r="I3" s="178"/>
    </row>
    <row r="4" spans="2:12" ht="4.9000000000000004" customHeight="1" x14ac:dyDescent="0.2"/>
    <row r="5" spans="2:12" x14ac:dyDescent="0.2">
      <c r="C5" s="231"/>
      <c r="D5" s="231"/>
      <c r="E5" s="628" t="s">
        <v>40</v>
      </c>
      <c r="F5" s="629" t="s">
        <v>42</v>
      </c>
      <c r="G5" s="570" t="s">
        <v>837</v>
      </c>
      <c r="H5" s="572"/>
      <c r="I5" s="2"/>
      <c r="K5" s="409" t="s">
        <v>628</v>
      </c>
      <c r="L5" s="410"/>
    </row>
    <row r="6" spans="2:12" x14ac:dyDescent="0.2">
      <c r="C6" s="231"/>
      <c r="D6" s="231"/>
      <c r="E6" s="628"/>
      <c r="F6" s="630"/>
      <c r="G6" s="406" t="s">
        <v>41</v>
      </c>
      <c r="H6" s="406" t="s">
        <v>42</v>
      </c>
      <c r="I6" s="3" t="s">
        <v>258</v>
      </c>
      <c r="K6" s="411" t="s">
        <v>629</v>
      </c>
      <c r="L6" s="412" t="s">
        <v>630</v>
      </c>
    </row>
    <row r="7" spans="2:12" ht="4.9000000000000004" customHeight="1" x14ac:dyDescent="0.2">
      <c r="C7" s="231"/>
      <c r="D7" s="231"/>
      <c r="I7" s="1"/>
    </row>
    <row r="8" spans="2:12" x14ac:dyDescent="0.2">
      <c r="C8" s="621" t="s">
        <v>434</v>
      </c>
      <c r="D8" s="621"/>
      <c r="E8" s="621"/>
      <c r="F8" s="621"/>
      <c r="G8" s="621"/>
      <c r="H8" s="621"/>
      <c r="I8" s="621"/>
    </row>
    <row r="9" spans="2:12" x14ac:dyDescent="0.2">
      <c r="B9" s="377">
        <v>1</v>
      </c>
      <c r="C9" s="622" t="s">
        <v>418</v>
      </c>
      <c r="D9" s="623"/>
      <c r="E9" s="243"/>
      <c r="F9" s="244"/>
      <c r="G9" s="244"/>
      <c r="H9" s="244"/>
      <c r="I9" s="245">
        <f>SUM(E9:H9)</f>
        <v>0</v>
      </c>
    </row>
    <row r="10" spans="2:12" x14ac:dyDescent="0.2">
      <c r="B10" s="377">
        <v>2</v>
      </c>
      <c r="C10" s="622" t="s">
        <v>419</v>
      </c>
      <c r="D10" s="623"/>
      <c r="E10" s="244"/>
      <c r="F10" s="244"/>
      <c r="G10" s="244"/>
      <c r="H10" s="244"/>
      <c r="I10" s="245">
        <f>SUM(E10:H10)</f>
        <v>0</v>
      </c>
    </row>
    <row r="11" spans="2:12" x14ac:dyDescent="0.2">
      <c r="B11" s="377">
        <v>3</v>
      </c>
      <c r="C11" s="622" t="s">
        <v>420</v>
      </c>
      <c r="D11" s="623"/>
      <c r="E11" s="244"/>
      <c r="F11" s="244"/>
      <c r="G11" s="244"/>
      <c r="H11" s="244"/>
      <c r="I11" s="245">
        <f>SUM(E11:H11)</f>
        <v>0</v>
      </c>
    </row>
    <row r="12" spans="2:12" x14ac:dyDescent="0.2">
      <c r="B12" s="377">
        <v>4</v>
      </c>
      <c r="C12" s="380" t="s">
        <v>438</v>
      </c>
      <c r="D12" s="19"/>
      <c r="E12" s="244"/>
      <c r="F12" s="244"/>
      <c r="G12" s="244"/>
      <c r="H12" s="244"/>
      <c r="I12" s="245">
        <f>SUM(E12:H12)</f>
        <v>0</v>
      </c>
    </row>
    <row r="13" spans="2:12" x14ac:dyDescent="0.2">
      <c r="C13" s="619" t="s">
        <v>437</v>
      </c>
      <c r="D13" s="620"/>
      <c r="E13" s="246">
        <f>SUM(E9:E12)</f>
        <v>0</v>
      </c>
      <c r="F13" s="246">
        <f>SUM(F9:F12)</f>
        <v>0</v>
      </c>
      <c r="G13" s="246">
        <f>SUM(G9:G12)</f>
        <v>0</v>
      </c>
      <c r="H13" s="246">
        <f>SUM(H9:H12)</f>
        <v>0</v>
      </c>
      <c r="I13" s="246">
        <f>SUM(I9:I12)</f>
        <v>0</v>
      </c>
    </row>
    <row r="14" spans="2:12" x14ac:dyDescent="0.2">
      <c r="C14" s="621" t="s">
        <v>435</v>
      </c>
      <c r="D14" s="621"/>
      <c r="E14" s="621"/>
      <c r="F14" s="621"/>
      <c r="G14" s="621"/>
      <c r="H14" s="621"/>
      <c r="I14" s="621"/>
    </row>
    <row r="15" spans="2:12" x14ac:dyDescent="0.2">
      <c r="B15" s="377">
        <v>5</v>
      </c>
      <c r="C15" s="627" t="s">
        <v>938</v>
      </c>
      <c r="D15" s="623"/>
      <c r="E15" s="243"/>
      <c r="F15" s="244"/>
      <c r="G15" s="244"/>
      <c r="H15" s="244"/>
      <c r="I15" s="245">
        <f>SUM(E15:H15)</f>
        <v>0</v>
      </c>
    </row>
    <row r="16" spans="2:12" x14ac:dyDescent="0.2">
      <c r="B16" s="377">
        <v>6</v>
      </c>
      <c r="C16" s="627" t="s">
        <v>939</v>
      </c>
      <c r="D16" s="623"/>
      <c r="E16" s="254">
        <f>'10-A'!C13+'10-A'!C14</f>
        <v>0</v>
      </c>
      <c r="F16" s="254">
        <f>'10-A'!D13+'10-A'!D14</f>
        <v>0</v>
      </c>
      <c r="G16" s="254">
        <f>'10-A'!E13+'10-A'!E14</f>
        <v>0</v>
      </c>
      <c r="H16" s="254">
        <f>'10-A'!F13+'10-A'!F14</f>
        <v>0</v>
      </c>
      <c r="I16" s="245">
        <f>SUM(E16:H16)</f>
        <v>0</v>
      </c>
    </row>
    <row r="17" spans="2:13" x14ac:dyDescent="0.2">
      <c r="B17" s="377">
        <v>7</v>
      </c>
      <c r="C17" s="380" t="s">
        <v>438</v>
      </c>
      <c r="D17" s="19"/>
      <c r="E17" s="244"/>
      <c r="F17" s="244"/>
      <c r="G17" s="244"/>
      <c r="H17" s="244"/>
      <c r="I17" s="245">
        <f>SUM(E17:H17)</f>
        <v>0</v>
      </c>
    </row>
    <row r="18" spans="2:13" x14ac:dyDescent="0.2">
      <c r="C18" s="619" t="s">
        <v>437</v>
      </c>
      <c r="D18" s="620"/>
      <c r="E18" s="407">
        <f>SUM(E15:E17)</f>
        <v>0</v>
      </c>
      <c r="F18" s="407">
        <f>SUM(F15:F17)</f>
        <v>0</v>
      </c>
      <c r="G18" s="407">
        <f>SUM(G15:G17)</f>
        <v>0</v>
      </c>
      <c r="H18" s="407">
        <f>SUM(H15:H17)</f>
        <v>0</v>
      </c>
      <c r="I18" s="407">
        <f>SUM(I15:I17)</f>
        <v>0</v>
      </c>
      <c r="K18" s="415">
        <f>'Const Cost Addm'!G258</f>
        <v>0</v>
      </c>
      <c r="L18" s="416">
        <f>I18-K18</f>
        <v>0</v>
      </c>
      <c r="M18" s="105" t="str">
        <f>IF(L18=0,"ok","error, does not reconcile to the construction cost addendum")</f>
        <v>ok</v>
      </c>
    </row>
    <row r="19" spans="2:13" x14ac:dyDescent="0.2">
      <c r="C19" s="621" t="s">
        <v>439</v>
      </c>
      <c r="D19" s="621"/>
      <c r="E19" s="621"/>
      <c r="F19" s="621"/>
      <c r="G19" s="621"/>
      <c r="H19" s="621"/>
      <c r="I19" s="621"/>
    </row>
    <row r="20" spans="2:13" x14ac:dyDescent="0.2">
      <c r="B20" s="377">
        <v>8</v>
      </c>
      <c r="C20" s="622" t="s">
        <v>421</v>
      </c>
      <c r="D20" s="623"/>
      <c r="E20" s="243"/>
      <c r="F20" s="244"/>
      <c r="G20" s="244"/>
      <c r="H20" s="244"/>
      <c r="I20" s="245">
        <f t="shared" ref="I20:I31" si="0">SUM(E20:H20)</f>
        <v>0</v>
      </c>
      <c r="K20" s="417"/>
    </row>
    <row r="21" spans="2:13" x14ac:dyDescent="0.2">
      <c r="B21" s="377">
        <v>9</v>
      </c>
      <c r="C21" s="622" t="s">
        <v>422</v>
      </c>
      <c r="D21" s="623"/>
      <c r="E21" s="244"/>
      <c r="F21" s="244"/>
      <c r="G21" s="244"/>
      <c r="H21" s="244"/>
      <c r="I21" s="245">
        <f t="shared" si="0"/>
        <v>0</v>
      </c>
      <c r="K21" s="199"/>
    </row>
    <row r="22" spans="2:13" x14ac:dyDescent="0.2">
      <c r="B22" s="377">
        <v>10</v>
      </c>
      <c r="C22" s="627" t="s">
        <v>947</v>
      </c>
      <c r="D22" s="623"/>
      <c r="E22" s="244"/>
      <c r="F22" s="244"/>
      <c r="G22" s="244"/>
      <c r="H22" s="244"/>
      <c r="I22" s="245">
        <f t="shared" si="0"/>
        <v>0</v>
      </c>
      <c r="K22" s="199"/>
    </row>
    <row r="23" spans="2:13" x14ac:dyDescent="0.2">
      <c r="B23" s="377">
        <v>11</v>
      </c>
      <c r="C23" s="622" t="s">
        <v>423</v>
      </c>
      <c r="D23" s="623"/>
      <c r="E23" s="254">
        <f>'10-G'!C49</f>
        <v>0</v>
      </c>
      <c r="F23" s="254">
        <f>'10-G'!D49</f>
        <v>0</v>
      </c>
      <c r="G23" s="254">
        <f>'10-G'!E49</f>
        <v>0</v>
      </c>
      <c r="H23" s="254">
        <f>'10-G'!F49</f>
        <v>0</v>
      </c>
      <c r="I23" s="245">
        <f t="shared" si="0"/>
        <v>0</v>
      </c>
      <c r="K23" s="199"/>
    </row>
    <row r="24" spans="2:13" x14ac:dyDescent="0.2">
      <c r="B24" s="377">
        <v>12</v>
      </c>
      <c r="C24" s="627" t="s">
        <v>425</v>
      </c>
      <c r="D24" s="623"/>
      <c r="E24" s="244"/>
      <c r="F24" s="244"/>
      <c r="G24" s="244"/>
      <c r="H24" s="244"/>
      <c r="I24" s="245">
        <f t="shared" si="0"/>
        <v>0</v>
      </c>
      <c r="K24" s="199"/>
    </row>
    <row r="25" spans="2:13" x14ac:dyDescent="0.2">
      <c r="B25" s="377">
        <v>13</v>
      </c>
      <c r="C25" s="627" t="s">
        <v>424</v>
      </c>
      <c r="D25" s="623"/>
      <c r="E25" s="244"/>
      <c r="F25" s="244"/>
      <c r="G25" s="244"/>
      <c r="H25" s="244"/>
      <c r="I25" s="245">
        <f t="shared" si="0"/>
        <v>0</v>
      </c>
      <c r="K25" s="199"/>
    </row>
    <row r="26" spans="2:13" x14ac:dyDescent="0.2">
      <c r="B26" s="377">
        <v>14</v>
      </c>
      <c r="C26" s="622" t="s">
        <v>426</v>
      </c>
      <c r="D26" s="623"/>
      <c r="E26" s="244"/>
      <c r="F26" s="244"/>
      <c r="G26" s="244"/>
      <c r="H26" s="244"/>
      <c r="I26" s="245">
        <f t="shared" si="0"/>
        <v>0</v>
      </c>
      <c r="K26" s="199"/>
    </row>
    <row r="27" spans="2:13" x14ac:dyDescent="0.2">
      <c r="B27" s="377">
        <v>15</v>
      </c>
      <c r="C27" s="627" t="s">
        <v>940</v>
      </c>
      <c r="D27" s="623"/>
      <c r="E27" s="244"/>
      <c r="F27" s="244"/>
      <c r="G27" s="244"/>
      <c r="H27" s="244"/>
      <c r="I27" s="245">
        <f t="shared" si="0"/>
        <v>0</v>
      </c>
      <c r="K27" s="199"/>
    </row>
    <row r="28" spans="2:13" x14ac:dyDescent="0.2">
      <c r="B28" s="377">
        <v>16</v>
      </c>
      <c r="C28" s="257" t="s">
        <v>911</v>
      </c>
      <c r="D28" s="414"/>
      <c r="E28" s="244"/>
      <c r="F28" s="244"/>
      <c r="G28" s="244"/>
      <c r="H28" s="244"/>
      <c r="I28" s="245">
        <f t="shared" si="0"/>
        <v>0</v>
      </c>
      <c r="K28" s="199"/>
    </row>
    <row r="29" spans="2:13" x14ac:dyDescent="0.2">
      <c r="B29" s="377">
        <v>17</v>
      </c>
      <c r="C29" s="257" t="s">
        <v>920</v>
      </c>
      <c r="D29" s="414"/>
      <c r="E29" s="244"/>
      <c r="F29" s="244"/>
      <c r="G29" s="244"/>
      <c r="H29" s="244"/>
      <c r="I29" s="245">
        <f t="shared" si="0"/>
        <v>0</v>
      </c>
      <c r="K29" s="199"/>
    </row>
    <row r="30" spans="2:13" x14ac:dyDescent="0.2">
      <c r="B30" s="377">
        <v>18</v>
      </c>
      <c r="C30" s="380" t="s">
        <v>925</v>
      </c>
      <c r="D30" s="19"/>
      <c r="E30" s="244"/>
      <c r="F30" s="244"/>
      <c r="G30" s="244"/>
      <c r="H30" s="244"/>
      <c r="I30" s="245">
        <f t="shared" si="0"/>
        <v>0</v>
      </c>
      <c r="K30" s="199"/>
    </row>
    <row r="31" spans="2:13" x14ac:dyDescent="0.2">
      <c r="B31" s="377">
        <v>19</v>
      </c>
      <c r="C31" s="380" t="s">
        <v>926</v>
      </c>
      <c r="D31" s="19"/>
      <c r="E31" s="244"/>
      <c r="F31" s="244"/>
      <c r="G31" s="244"/>
      <c r="H31" s="244"/>
      <c r="I31" s="245">
        <f t="shared" si="0"/>
        <v>0</v>
      </c>
      <c r="K31" s="199"/>
    </row>
    <row r="32" spans="2:13" x14ac:dyDescent="0.2">
      <c r="C32" s="619" t="s">
        <v>437</v>
      </c>
      <c r="D32" s="620"/>
      <c r="E32" s="407">
        <f>SUM(E20:E31)</f>
        <v>0</v>
      </c>
      <c r="F32" s="407">
        <f>SUM(F20:F31)</f>
        <v>0</v>
      </c>
      <c r="G32" s="407">
        <f>SUM(G20:G31)</f>
        <v>0</v>
      </c>
      <c r="H32" s="407">
        <f>SUM(H20:H31)</f>
        <v>0</v>
      </c>
      <c r="I32" s="407">
        <f>SUM(I20:I31)</f>
        <v>0</v>
      </c>
      <c r="K32" s="415">
        <f>'Const Cost Addm'!G288</f>
        <v>0</v>
      </c>
      <c r="L32" s="416">
        <f>I30+I27+I26+I25+I24+I23+I22+I21+I20-K32</f>
        <v>0</v>
      </c>
      <c r="M32" s="105" t="str">
        <f>IF(L32=0,"ok","error, does not reconcile to the construction cost addendum")</f>
        <v>ok</v>
      </c>
    </row>
    <row r="33" spans="2:9" x14ac:dyDescent="0.2">
      <c r="C33" s="621" t="s">
        <v>440</v>
      </c>
      <c r="D33" s="621"/>
      <c r="E33" s="621"/>
      <c r="F33" s="621"/>
      <c r="G33" s="621"/>
      <c r="H33" s="621"/>
      <c r="I33" s="621"/>
    </row>
    <row r="34" spans="2:9" x14ac:dyDescent="0.2">
      <c r="B34" s="377">
        <v>20</v>
      </c>
      <c r="C34" s="627" t="s">
        <v>932</v>
      </c>
      <c r="D34" s="623"/>
      <c r="E34" s="254">
        <f>'10-A'!C16+'10-A'!C17</f>
        <v>0</v>
      </c>
      <c r="F34" s="254">
        <f>'10-A'!D16+'10-A'!D17</f>
        <v>0</v>
      </c>
      <c r="G34" s="254">
        <f>'10-A'!E16+'10-A'!E17</f>
        <v>0</v>
      </c>
      <c r="H34" s="254">
        <f>'10-A'!F16+'10-A'!F17</f>
        <v>0</v>
      </c>
      <c r="I34" s="245">
        <f>SUM(E34:H34)</f>
        <v>0</v>
      </c>
    </row>
    <row r="35" spans="2:9" x14ac:dyDescent="0.2">
      <c r="B35" s="377">
        <v>21</v>
      </c>
      <c r="C35" s="627" t="s">
        <v>881</v>
      </c>
      <c r="D35" s="623"/>
      <c r="E35" s="254">
        <f>'10-A'!C19+'10-A'!C20+'10-A'!C21+'10-A'!C22+'10-A'!C23</f>
        <v>0</v>
      </c>
      <c r="F35" s="254">
        <f>'10-A'!D19+'10-A'!D20+'10-A'!D21+'10-A'!D22+'10-A'!D23</f>
        <v>0</v>
      </c>
      <c r="G35" s="254">
        <f>'10-A'!E19+'10-A'!E20+'10-A'!E21+'10-A'!E22+'10-A'!E23</f>
        <v>0</v>
      </c>
      <c r="H35" s="254">
        <f>'10-A'!F19+'10-A'!F20+'10-A'!F21+'10-A'!F22+'10-A'!F23</f>
        <v>0</v>
      </c>
      <c r="I35" s="245">
        <f>SUM(E35:H35)</f>
        <v>0</v>
      </c>
    </row>
    <row r="36" spans="2:9" x14ac:dyDescent="0.2">
      <c r="B36" s="377">
        <v>22</v>
      </c>
      <c r="C36" s="627" t="s">
        <v>921</v>
      </c>
      <c r="D36" s="623"/>
      <c r="E36" s="244"/>
      <c r="F36" s="244"/>
      <c r="G36" s="244"/>
      <c r="H36" s="244"/>
      <c r="I36" s="245">
        <f>SUM(E36:H36)</f>
        <v>0</v>
      </c>
    </row>
    <row r="37" spans="2:9" x14ac:dyDescent="0.2">
      <c r="B37" s="377">
        <v>23</v>
      </c>
      <c r="C37" s="627" t="s">
        <v>941</v>
      </c>
      <c r="D37" s="623"/>
      <c r="E37" s="244"/>
      <c r="F37" s="244"/>
      <c r="G37" s="244"/>
      <c r="H37" s="244"/>
      <c r="I37" s="245">
        <f>SUM(E37:H37)</f>
        <v>0</v>
      </c>
    </row>
    <row r="38" spans="2:9" x14ac:dyDescent="0.2">
      <c r="B38" s="377">
        <v>24</v>
      </c>
      <c r="C38" s="380" t="s">
        <v>438</v>
      </c>
      <c r="D38" s="19"/>
      <c r="E38" s="244"/>
      <c r="F38" s="244"/>
      <c r="G38" s="244"/>
      <c r="H38" s="244"/>
      <c r="I38" s="245">
        <f>SUM(E38:H38)</f>
        <v>0</v>
      </c>
    </row>
    <row r="39" spans="2:9" x14ac:dyDescent="0.2">
      <c r="C39" s="619" t="s">
        <v>437</v>
      </c>
      <c r="D39" s="620"/>
      <c r="E39" s="407">
        <f>SUM(E34:E38)</f>
        <v>0</v>
      </c>
      <c r="F39" s="407">
        <f>SUM(F34:F38)</f>
        <v>0</v>
      </c>
      <c r="G39" s="407">
        <f>SUM(G34:G38)</f>
        <v>0</v>
      </c>
      <c r="H39" s="407">
        <f>SUM(H34:H38)</f>
        <v>0</v>
      </c>
      <c r="I39" s="407">
        <f>SUM(I34:I38)</f>
        <v>0</v>
      </c>
    </row>
    <row r="40" spans="2:9" x14ac:dyDescent="0.2">
      <c r="C40" s="621" t="s">
        <v>441</v>
      </c>
      <c r="D40" s="621"/>
      <c r="E40" s="621"/>
      <c r="F40" s="621"/>
      <c r="G40" s="621"/>
      <c r="H40" s="621"/>
      <c r="I40" s="621"/>
    </row>
    <row r="41" spans="2:9" x14ac:dyDescent="0.2">
      <c r="B41" s="377">
        <v>25</v>
      </c>
      <c r="C41" s="622" t="s">
        <v>427</v>
      </c>
      <c r="D41" s="623"/>
      <c r="E41" s="244"/>
      <c r="F41" s="244"/>
      <c r="G41" s="244"/>
      <c r="H41" s="244"/>
      <c r="I41" s="245">
        <f>SUM(E41:H41)</f>
        <v>0</v>
      </c>
    </row>
    <row r="42" spans="2:9" x14ac:dyDescent="0.2">
      <c r="B42" s="377">
        <v>26</v>
      </c>
      <c r="C42" s="627" t="s">
        <v>894</v>
      </c>
      <c r="D42" s="623"/>
      <c r="E42" s="244"/>
      <c r="F42" s="244"/>
      <c r="G42" s="244"/>
      <c r="H42" s="244"/>
      <c r="I42" s="245">
        <f>SUM(E42:H42)</f>
        <v>0</v>
      </c>
    </row>
    <row r="43" spans="2:9" x14ac:dyDescent="0.2">
      <c r="B43" s="377">
        <v>27</v>
      </c>
      <c r="C43" s="622" t="s">
        <v>442</v>
      </c>
      <c r="D43" s="623"/>
      <c r="E43" s="244"/>
      <c r="F43" s="244"/>
      <c r="G43" s="244"/>
      <c r="H43" s="244"/>
      <c r="I43" s="245">
        <f>SUM(E43:H43)</f>
        <v>0</v>
      </c>
    </row>
    <row r="44" spans="2:9" x14ac:dyDescent="0.2">
      <c r="B44" s="377">
        <v>28</v>
      </c>
      <c r="C44" s="257" t="s">
        <v>883</v>
      </c>
      <c r="D44" s="414"/>
      <c r="E44" s="244"/>
      <c r="F44" s="244"/>
      <c r="G44" s="244"/>
      <c r="H44" s="244"/>
      <c r="I44" s="245">
        <f>SUM(E44:H44)</f>
        <v>0</v>
      </c>
    </row>
    <row r="45" spans="2:9" x14ac:dyDescent="0.2">
      <c r="B45" s="377">
        <v>29</v>
      </c>
      <c r="C45" s="380" t="s">
        <v>438</v>
      </c>
      <c r="D45" s="19"/>
      <c r="E45" s="244"/>
      <c r="F45" s="244"/>
      <c r="G45" s="244"/>
      <c r="H45" s="244"/>
      <c r="I45" s="245">
        <f>SUM(E45:H45)</f>
        <v>0</v>
      </c>
    </row>
    <row r="46" spans="2:9" x14ac:dyDescent="0.2">
      <c r="C46" s="619" t="s">
        <v>437</v>
      </c>
      <c r="D46" s="620"/>
      <c r="E46" s="407">
        <f>SUM(E41:E45)</f>
        <v>0</v>
      </c>
      <c r="F46" s="407">
        <f>SUM(F41:F45)</f>
        <v>0</v>
      </c>
      <c r="G46" s="407">
        <f>SUM(G41:G45)</f>
        <v>0</v>
      </c>
      <c r="H46" s="407">
        <f>SUM(H41:H45)</f>
        <v>0</v>
      </c>
      <c r="I46" s="407">
        <f>SUM(I41:I45)</f>
        <v>0</v>
      </c>
    </row>
    <row r="47" spans="2:9" x14ac:dyDescent="0.2">
      <c r="C47" s="621" t="s">
        <v>443</v>
      </c>
      <c r="D47" s="621"/>
      <c r="E47" s="621"/>
      <c r="F47" s="621"/>
      <c r="G47" s="621"/>
      <c r="H47" s="621"/>
      <c r="I47" s="621"/>
    </row>
    <row r="48" spans="2:9" x14ac:dyDescent="0.2">
      <c r="B48" s="377">
        <v>30</v>
      </c>
      <c r="C48" s="627" t="s">
        <v>428</v>
      </c>
      <c r="D48" s="623"/>
      <c r="E48" s="244"/>
      <c r="F48" s="244"/>
      <c r="G48" s="244"/>
      <c r="H48" s="244"/>
      <c r="I48" s="245">
        <f t="shared" ref="I48:I53" si="1">SUM(E48:H48)</f>
        <v>0</v>
      </c>
    </row>
    <row r="49" spans="2:9" x14ac:dyDescent="0.2">
      <c r="B49" s="377">
        <v>31</v>
      </c>
      <c r="C49" s="627" t="s">
        <v>459</v>
      </c>
      <c r="D49" s="623"/>
      <c r="E49" s="244"/>
      <c r="F49" s="244"/>
      <c r="G49" s="244"/>
      <c r="H49" s="244"/>
      <c r="I49" s="245">
        <f t="shared" si="1"/>
        <v>0</v>
      </c>
    </row>
    <row r="50" spans="2:9" x14ac:dyDescent="0.2">
      <c r="B50" s="377">
        <v>32</v>
      </c>
      <c r="C50" s="622" t="s">
        <v>884</v>
      </c>
      <c r="D50" s="623"/>
      <c r="E50" s="254">
        <f>'10-A'!C25+'10-A'!C26+'10-A'!C27</f>
        <v>0</v>
      </c>
      <c r="F50" s="254">
        <f>'10-A'!D25+'10-A'!D26+'10-A'!D27</f>
        <v>0</v>
      </c>
      <c r="G50" s="254">
        <f>'10-A'!E25+'10-A'!E26+'10-A'!E27</f>
        <v>0</v>
      </c>
      <c r="H50" s="254">
        <f>'10-A'!F25+'10-A'!F26+'10-A'!F27</f>
        <v>0</v>
      </c>
      <c r="I50" s="245">
        <f t="shared" si="1"/>
        <v>0</v>
      </c>
    </row>
    <row r="51" spans="2:9" x14ac:dyDescent="0.2">
      <c r="B51" s="377">
        <v>33</v>
      </c>
      <c r="C51" s="627" t="s">
        <v>937</v>
      </c>
      <c r="D51" s="623"/>
      <c r="E51" s="244"/>
      <c r="F51" s="244"/>
      <c r="G51" s="244"/>
      <c r="H51" s="244"/>
      <c r="I51" s="245">
        <f t="shared" si="1"/>
        <v>0</v>
      </c>
    </row>
    <row r="52" spans="2:9" x14ac:dyDescent="0.2">
      <c r="B52" s="377">
        <v>34</v>
      </c>
      <c r="C52" s="622" t="s">
        <v>429</v>
      </c>
      <c r="D52" s="623"/>
      <c r="E52" s="244"/>
      <c r="F52" s="244"/>
      <c r="G52" s="244"/>
      <c r="H52" s="244"/>
      <c r="I52" s="245">
        <f t="shared" si="1"/>
        <v>0</v>
      </c>
    </row>
    <row r="53" spans="2:9" x14ac:dyDescent="0.2">
      <c r="B53" s="377">
        <v>35</v>
      </c>
      <c r="C53" s="380" t="s">
        <v>438</v>
      </c>
      <c r="D53" s="19"/>
      <c r="E53" s="244"/>
      <c r="F53" s="244"/>
      <c r="G53" s="244"/>
      <c r="H53" s="244"/>
      <c r="I53" s="245">
        <f t="shared" si="1"/>
        <v>0</v>
      </c>
    </row>
    <row r="54" spans="2:9" x14ac:dyDescent="0.2">
      <c r="C54" s="619" t="s">
        <v>437</v>
      </c>
      <c r="D54" s="620"/>
      <c r="E54" s="407">
        <f>SUM(E48:E53)</f>
        <v>0</v>
      </c>
      <c r="F54" s="407">
        <f>SUM(F48:F53)</f>
        <v>0</v>
      </c>
      <c r="G54" s="407">
        <f>SUM(G48:G53)</f>
        <v>0</v>
      </c>
      <c r="H54" s="407">
        <f>SUM(H48:H53)</f>
        <v>0</v>
      </c>
      <c r="I54" s="407">
        <f>SUM(I48:I53)</f>
        <v>0</v>
      </c>
    </row>
    <row r="55" spans="2:9" x14ac:dyDescent="0.2">
      <c r="C55" s="621" t="s">
        <v>444</v>
      </c>
      <c r="D55" s="621"/>
      <c r="E55" s="621"/>
      <c r="F55" s="621"/>
      <c r="G55" s="621"/>
      <c r="H55" s="621"/>
      <c r="I55" s="621"/>
    </row>
    <row r="56" spans="2:9" x14ac:dyDescent="0.2">
      <c r="B56" s="377">
        <v>36</v>
      </c>
      <c r="C56" s="627" t="s">
        <v>934</v>
      </c>
      <c r="D56" s="623"/>
      <c r="E56" s="243"/>
      <c r="F56" s="244"/>
      <c r="G56" s="244"/>
      <c r="H56" s="244"/>
      <c r="I56" s="245">
        <f t="shared" ref="I56:I63" si="2">SUM(E56:H56)</f>
        <v>0</v>
      </c>
    </row>
    <row r="57" spans="2:9" x14ac:dyDescent="0.2">
      <c r="B57" s="377">
        <v>37</v>
      </c>
      <c r="C57" s="622" t="s">
        <v>445</v>
      </c>
      <c r="D57" s="623"/>
      <c r="E57" s="254">
        <f>'10-A'!C29+'10-A'!C30+'10-A'!C31</f>
        <v>0</v>
      </c>
      <c r="F57" s="254">
        <f>'10-A'!D29+'10-A'!D30+'10-A'!D31</f>
        <v>0</v>
      </c>
      <c r="G57" s="254">
        <f>'10-A'!E29+'10-A'!E30+'10-A'!E31</f>
        <v>0</v>
      </c>
      <c r="H57" s="254">
        <f>'10-A'!F29+'10-A'!F30+'10-A'!F31</f>
        <v>0</v>
      </c>
      <c r="I57" s="245">
        <f t="shared" si="2"/>
        <v>0</v>
      </c>
    </row>
    <row r="58" spans="2:9" x14ac:dyDescent="0.2">
      <c r="B58" s="377">
        <v>38</v>
      </c>
      <c r="C58" s="627" t="s">
        <v>430</v>
      </c>
      <c r="D58" s="623"/>
      <c r="E58" s="244"/>
      <c r="F58" s="244"/>
      <c r="G58" s="244"/>
      <c r="H58" s="244"/>
      <c r="I58" s="245">
        <f t="shared" si="2"/>
        <v>0</v>
      </c>
    </row>
    <row r="59" spans="2:9" x14ac:dyDescent="0.2">
      <c r="B59" s="377">
        <v>39</v>
      </c>
      <c r="C59" s="627" t="s">
        <v>956</v>
      </c>
      <c r="D59" s="623"/>
      <c r="E59" s="244"/>
      <c r="F59" s="244"/>
      <c r="G59" s="244"/>
      <c r="H59" s="244"/>
      <c r="I59" s="245">
        <f t="shared" si="2"/>
        <v>0</v>
      </c>
    </row>
    <row r="60" spans="2:9" x14ac:dyDescent="0.2">
      <c r="B60" s="377">
        <v>40</v>
      </c>
      <c r="C60" s="627" t="s">
        <v>882</v>
      </c>
      <c r="D60" s="623"/>
      <c r="E60" s="244"/>
      <c r="F60" s="244"/>
      <c r="G60" s="244"/>
      <c r="H60" s="244"/>
      <c r="I60" s="245">
        <f t="shared" si="2"/>
        <v>0</v>
      </c>
    </row>
    <row r="61" spans="2:9" x14ac:dyDescent="0.2">
      <c r="B61" s="377">
        <v>41</v>
      </c>
      <c r="C61" s="627" t="s">
        <v>933</v>
      </c>
      <c r="D61" s="623"/>
      <c r="E61" s="254">
        <f>'10-A'!C33+'10-A'!C34+'10-A'!C35+'10-A'!C36+'10-A'!C37</f>
        <v>0</v>
      </c>
      <c r="F61" s="254">
        <f>'10-A'!D33+'10-A'!D34+'10-A'!D35+'10-A'!D36+'10-A'!D37</f>
        <v>0</v>
      </c>
      <c r="G61" s="254">
        <f>'10-A'!E33+'10-A'!E34+'10-A'!E35+'10-A'!E36+'10-A'!E37</f>
        <v>0</v>
      </c>
      <c r="H61" s="254">
        <f>'10-A'!F33+'10-A'!F34+'10-A'!F35+'10-A'!F36+'10-A'!F37</f>
        <v>0</v>
      </c>
      <c r="I61" s="245">
        <f t="shared" si="2"/>
        <v>0</v>
      </c>
    </row>
    <row r="62" spans="2:9" x14ac:dyDescent="0.2">
      <c r="B62" s="377">
        <v>42</v>
      </c>
      <c r="C62" s="413" t="s">
        <v>836</v>
      </c>
      <c r="D62" s="414"/>
      <c r="E62" s="244"/>
      <c r="F62" s="244"/>
      <c r="G62" s="244"/>
      <c r="H62" s="244"/>
      <c r="I62" s="245">
        <f t="shared" si="2"/>
        <v>0</v>
      </c>
    </row>
    <row r="63" spans="2:9" x14ac:dyDescent="0.2">
      <c r="B63" s="377">
        <v>43</v>
      </c>
      <c r="C63" s="380" t="s">
        <v>438</v>
      </c>
      <c r="D63" s="19"/>
      <c r="E63" s="244"/>
      <c r="F63" s="244"/>
      <c r="G63" s="244"/>
      <c r="H63" s="244"/>
      <c r="I63" s="245">
        <f t="shared" si="2"/>
        <v>0</v>
      </c>
    </row>
    <row r="64" spans="2:9" x14ac:dyDescent="0.2">
      <c r="C64" s="619" t="s">
        <v>437</v>
      </c>
      <c r="D64" s="620"/>
      <c r="E64" s="407">
        <f>SUM(E56:E63)</f>
        <v>0</v>
      </c>
      <c r="F64" s="407">
        <f>SUM(F56:F63)</f>
        <v>0</v>
      </c>
      <c r="G64" s="407">
        <f>SUM(G56:G63)</f>
        <v>0</v>
      </c>
      <c r="H64" s="407">
        <f>SUM(H56:H63)</f>
        <v>0</v>
      </c>
      <c r="I64" s="407">
        <f>SUM(I56:I63)</f>
        <v>0</v>
      </c>
    </row>
    <row r="65" spans="2:9" x14ac:dyDescent="0.2">
      <c r="C65" s="624" t="s">
        <v>446</v>
      </c>
      <c r="D65" s="624"/>
      <c r="E65" s="624"/>
      <c r="F65" s="624"/>
      <c r="G65" s="624"/>
      <c r="H65" s="624"/>
      <c r="I65" s="624"/>
    </row>
    <row r="66" spans="2:9" x14ac:dyDescent="0.2">
      <c r="B66" s="377">
        <v>44</v>
      </c>
      <c r="C66" s="622" t="s">
        <v>431</v>
      </c>
      <c r="D66" s="623"/>
      <c r="E66" s="247"/>
      <c r="F66" s="248"/>
      <c r="G66" s="248"/>
      <c r="H66" s="248"/>
      <c r="I66" s="249">
        <f>SUM(E66:H66)</f>
        <v>0</v>
      </c>
    </row>
    <row r="67" spans="2:9" x14ac:dyDescent="0.2">
      <c r="B67" s="377">
        <v>45</v>
      </c>
      <c r="C67" s="622" t="s">
        <v>432</v>
      </c>
      <c r="D67" s="623"/>
      <c r="E67" s="248"/>
      <c r="F67" s="248"/>
      <c r="G67" s="248"/>
      <c r="H67" s="248"/>
      <c r="I67" s="249">
        <f>SUM(E67:H67)</f>
        <v>0</v>
      </c>
    </row>
    <row r="68" spans="2:9" x14ac:dyDescent="0.2">
      <c r="B68" s="377">
        <v>46</v>
      </c>
      <c r="C68" s="380" t="s">
        <v>438</v>
      </c>
      <c r="D68" s="19"/>
      <c r="E68" s="248"/>
      <c r="F68" s="248"/>
      <c r="G68" s="248"/>
      <c r="H68" s="248"/>
      <c r="I68" s="249">
        <f>SUM(E68:H68)</f>
        <v>0</v>
      </c>
    </row>
    <row r="69" spans="2:9" x14ac:dyDescent="0.2">
      <c r="C69" s="619" t="s">
        <v>437</v>
      </c>
      <c r="D69" s="620"/>
      <c r="E69" s="407">
        <f>SUM(E66:E68)</f>
        <v>0</v>
      </c>
      <c r="F69" s="407">
        <f>SUM(F66:F68)</f>
        <v>0</v>
      </c>
      <c r="G69" s="407">
        <f>SUM(G66:G68)</f>
        <v>0</v>
      </c>
      <c r="H69" s="407">
        <f>SUM(H66:H68)</f>
        <v>0</v>
      </c>
      <c r="I69" s="407">
        <f>SUM(I66:I68)</f>
        <v>0</v>
      </c>
    </row>
    <row r="70" spans="2:9" x14ac:dyDescent="0.2">
      <c r="C70" s="621" t="s">
        <v>460</v>
      </c>
      <c r="D70" s="621"/>
      <c r="E70" s="621"/>
      <c r="F70" s="621"/>
      <c r="G70" s="621"/>
      <c r="H70" s="621"/>
      <c r="I70" s="621"/>
    </row>
    <row r="71" spans="2:9" x14ac:dyDescent="0.2">
      <c r="B71" s="377">
        <v>47</v>
      </c>
      <c r="C71" s="622" t="s">
        <v>461</v>
      </c>
      <c r="D71" s="623"/>
      <c r="E71" s="244"/>
      <c r="F71" s="244"/>
      <c r="G71" s="244"/>
      <c r="H71" s="244"/>
      <c r="I71" s="245">
        <f>SUM(E71:H71)</f>
        <v>0</v>
      </c>
    </row>
    <row r="72" spans="2:9" x14ac:dyDescent="0.2">
      <c r="B72" s="377">
        <v>48</v>
      </c>
      <c r="C72" s="380" t="s">
        <v>438</v>
      </c>
      <c r="D72" s="19"/>
      <c r="E72" s="244"/>
      <c r="F72" s="244"/>
      <c r="G72" s="244"/>
      <c r="H72" s="244"/>
      <c r="I72" s="245">
        <f>SUM(E72:H72)</f>
        <v>0</v>
      </c>
    </row>
    <row r="73" spans="2:9" x14ac:dyDescent="0.2">
      <c r="C73" s="619" t="s">
        <v>437</v>
      </c>
      <c r="D73" s="620"/>
      <c r="E73" s="407">
        <f>SUM(E71:E72)</f>
        <v>0</v>
      </c>
      <c r="F73" s="407">
        <f>SUM(F71:F72)</f>
        <v>0</v>
      </c>
      <c r="G73" s="407">
        <f>SUM(G71:G72)</f>
        <v>0</v>
      </c>
      <c r="H73" s="407">
        <f>SUM(H71:H72)</f>
        <v>0</v>
      </c>
      <c r="I73" s="407">
        <f>SUM(I71:I72)</f>
        <v>0</v>
      </c>
    </row>
    <row r="74" spans="2:9" x14ac:dyDescent="0.2">
      <c r="C74" s="621" t="s">
        <v>462</v>
      </c>
      <c r="D74" s="621"/>
      <c r="E74" s="621"/>
      <c r="F74" s="621"/>
      <c r="G74" s="621"/>
      <c r="H74" s="621"/>
      <c r="I74" s="621"/>
    </row>
    <row r="75" spans="2:9" x14ac:dyDescent="0.2">
      <c r="B75" s="377">
        <v>49</v>
      </c>
      <c r="C75" s="622" t="s">
        <v>433</v>
      </c>
      <c r="D75" s="623"/>
      <c r="E75" s="244"/>
      <c r="F75" s="244"/>
      <c r="G75" s="244"/>
      <c r="H75" s="244"/>
      <c r="I75" s="245">
        <f>SUM(E75:H75)</f>
        <v>0</v>
      </c>
    </row>
    <row r="76" spans="2:9" x14ac:dyDescent="0.2">
      <c r="B76" s="377">
        <v>50</v>
      </c>
      <c r="C76" s="380" t="s">
        <v>438</v>
      </c>
      <c r="D76" s="19"/>
      <c r="E76" s="244"/>
      <c r="F76" s="244"/>
      <c r="G76" s="244"/>
      <c r="H76" s="244"/>
      <c r="I76" s="245">
        <f>SUM(E76:H76)</f>
        <v>0</v>
      </c>
    </row>
    <row r="77" spans="2:9" x14ac:dyDescent="0.2">
      <c r="C77" s="619" t="s">
        <v>437</v>
      </c>
      <c r="D77" s="620"/>
      <c r="E77" s="407">
        <f>SUM(E75:E76)</f>
        <v>0</v>
      </c>
      <c r="F77" s="407">
        <f>SUM(F75:F76)</f>
        <v>0</v>
      </c>
      <c r="G77" s="407">
        <f>SUM(G75:G76)</f>
        <v>0</v>
      </c>
      <c r="H77" s="407">
        <f>SUM(H75:H76)</f>
        <v>0</v>
      </c>
      <c r="I77" s="407">
        <f>SUM(I75:I76)</f>
        <v>0</v>
      </c>
    </row>
    <row r="78" spans="2:9" x14ac:dyDescent="0.2">
      <c r="C78" s="199"/>
      <c r="D78" s="199"/>
      <c r="E78" s="418"/>
      <c r="F78" s="418"/>
      <c r="G78" s="418"/>
      <c r="H78" s="418"/>
    </row>
    <row r="79" spans="2:9" x14ac:dyDescent="0.2">
      <c r="B79" s="105">
        <v>51</v>
      </c>
      <c r="C79" s="625" t="s">
        <v>968</v>
      </c>
      <c r="D79" s="626"/>
      <c r="E79" s="407">
        <f>E13+E18+E32+E39+E46+E54+E64+E69+E73+E77</f>
        <v>0</v>
      </c>
      <c r="F79" s="407">
        <f>F13+F18+F32+F39+F46+F54+F64+F69+F73+F77</f>
        <v>0</v>
      </c>
      <c r="G79" s="407">
        <f>G13+G18+G32+G39+G46+G54+G64+G69+G73+G77</f>
        <v>0</v>
      </c>
      <c r="H79" s="407">
        <f>H13+H18+H32+H39+H46+H54+H64+H69+H73+H77</f>
        <v>0</v>
      </c>
      <c r="I79" s="245">
        <f>SUM(E79:H79)</f>
        <v>0</v>
      </c>
    </row>
    <row r="80" spans="2:9" x14ac:dyDescent="0.2">
      <c r="E80" s="418"/>
      <c r="F80" s="418"/>
      <c r="G80" s="418"/>
      <c r="H80" s="418"/>
    </row>
    <row r="81" spans="2:9" ht="13.5" thickBot="1" x14ac:dyDescent="0.25">
      <c r="B81" s="201"/>
      <c r="C81" s="201" t="s">
        <v>463</v>
      </c>
      <c r="D81" s="201"/>
      <c r="E81" s="201"/>
      <c r="F81" s="201"/>
      <c r="G81" s="201"/>
      <c r="H81" s="201"/>
      <c r="I81" s="201"/>
    </row>
    <row r="82" spans="2:9" ht="13.5" thickTop="1" x14ac:dyDescent="0.2">
      <c r="I82" s="377" t="s">
        <v>593</v>
      </c>
    </row>
  </sheetData>
  <sheetProtection password="9317" sheet="1" objects="1" scenarios="1"/>
  <mergeCells count="59">
    <mergeCell ref="C61:D61"/>
    <mergeCell ref="C35:D35"/>
    <mergeCell ref="C36:D36"/>
    <mergeCell ref="C33:I33"/>
    <mergeCell ref="C51:D51"/>
    <mergeCell ref="C52:D52"/>
    <mergeCell ref="C60:D60"/>
    <mergeCell ref="C58:D58"/>
    <mergeCell ref="C54:D54"/>
    <mergeCell ref="C56:D56"/>
    <mergeCell ref="C57:D57"/>
    <mergeCell ref="C55:I55"/>
    <mergeCell ref="C59:D59"/>
    <mergeCell ref="C34:D34"/>
    <mergeCell ref="C49:D49"/>
    <mergeCell ref="C50:D50"/>
    <mergeCell ref="G5:H5"/>
    <mergeCell ref="C8:I8"/>
    <mergeCell ref="E5:E6"/>
    <mergeCell ref="F5:F6"/>
    <mergeCell ref="C26:D26"/>
    <mergeCell ref="C20:D20"/>
    <mergeCell ref="C21:D21"/>
    <mergeCell ref="C9:D9"/>
    <mergeCell ref="C10:D10"/>
    <mergeCell ref="C11:D11"/>
    <mergeCell ref="C13:D13"/>
    <mergeCell ref="C14:I14"/>
    <mergeCell ref="C15:D15"/>
    <mergeCell ref="C19:I19"/>
    <mergeCell ref="C16:D16"/>
    <mergeCell ref="C18:D18"/>
    <mergeCell ref="C22:D22"/>
    <mergeCell ref="C23:D23"/>
    <mergeCell ref="C24:D24"/>
    <mergeCell ref="C25:D25"/>
    <mergeCell ref="C39:D39"/>
    <mergeCell ref="C32:D32"/>
    <mergeCell ref="C27:D27"/>
    <mergeCell ref="C37:D37"/>
    <mergeCell ref="C40:I40"/>
    <mergeCell ref="C46:D46"/>
    <mergeCell ref="C48:D48"/>
    <mergeCell ref="C41:D41"/>
    <mergeCell ref="C42:D42"/>
    <mergeCell ref="C43:D43"/>
    <mergeCell ref="C47:I47"/>
    <mergeCell ref="C79:D79"/>
    <mergeCell ref="C73:D73"/>
    <mergeCell ref="C75:D75"/>
    <mergeCell ref="C77:D77"/>
    <mergeCell ref="C74:I74"/>
    <mergeCell ref="C64:D64"/>
    <mergeCell ref="C70:I70"/>
    <mergeCell ref="C71:D71"/>
    <mergeCell ref="C66:D66"/>
    <mergeCell ref="C67:D67"/>
    <mergeCell ref="C69:D69"/>
    <mergeCell ref="C65:I65"/>
  </mergeCells>
  <phoneticPr fontId="4" type="noConversion"/>
  <printOptions horizontalCentered="1"/>
  <pageMargins left="0.41" right="0.41" top="0.31" bottom="0.33" header="0.25" footer="0.26"/>
  <pageSetup scale="73" orientation="portrait" r:id="rId1"/>
  <headerFooter alignWithMargins="0">
    <oddHeader>&amp;C&amp;"Arial,Bold"2020 Low-Income Housing Tax Credit Application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G45"/>
  <sheetViews>
    <sheetView zoomScaleNormal="100" workbookViewId="0"/>
  </sheetViews>
  <sheetFormatPr defaultColWidth="9" defaultRowHeight="12.75" x14ac:dyDescent="0.2"/>
  <cols>
    <col min="1" max="1" width="1.7109375" style="105" customWidth="1"/>
    <col min="2" max="2" width="36.7109375" style="105" customWidth="1"/>
    <col min="3" max="7" width="15.7109375" style="105" customWidth="1"/>
    <col min="8" max="8" width="1.7109375" style="105" customWidth="1"/>
    <col min="9" max="16384" width="9" style="105"/>
  </cols>
  <sheetData>
    <row r="1" spans="2:7" x14ac:dyDescent="0.2">
      <c r="B1" s="324">
        <f>'1'!J4</f>
        <v>0</v>
      </c>
      <c r="C1" s="154"/>
      <c r="G1" s="325">
        <f>'1'!P4</f>
        <v>0</v>
      </c>
    </row>
    <row r="3" spans="2:7" ht="15.75" x14ac:dyDescent="0.25">
      <c r="B3" s="184" t="s">
        <v>977</v>
      </c>
      <c r="C3" s="178"/>
      <c r="D3" s="178"/>
      <c r="E3" s="178"/>
      <c r="F3" s="178"/>
      <c r="G3" s="178"/>
    </row>
    <row r="4" spans="2:7" ht="4.9000000000000004" customHeight="1" x14ac:dyDescent="0.2"/>
    <row r="5" spans="2:7" x14ac:dyDescent="0.2">
      <c r="B5" s="154" t="s">
        <v>981</v>
      </c>
    </row>
    <row r="7" spans="2:7" x14ac:dyDescent="0.2">
      <c r="B7" s="185" t="s">
        <v>958</v>
      </c>
    </row>
    <row r="9" spans="2:7" x14ac:dyDescent="0.2">
      <c r="B9" s="631" t="s">
        <v>888</v>
      </c>
      <c r="C9" s="633" t="s">
        <v>40</v>
      </c>
      <c r="D9" s="629" t="s">
        <v>42</v>
      </c>
      <c r="E9" s="570" t="s">
        <v>837</v>
      </c>
      <c r="F9" s="572"/>
      <c r="G9" s="2"/>
    </row>
    <row r="10" spans="2:7" x14ac:dyDescent="0.2">
      <c r="B10" s="632"/>
      <c r="C10" s="634"/>
      <c r="D10" s="630"/>
      <c r="E10" s="406" t="s">
        <v>41</v>
      </c>
      <c r="F10" s="406" t="s">
        <v>42</v>
      </c>
      <c r="G10" s="3" t="s">
        <v>258</v>
      </c>
    </row>
    <row r="11" spans="2:7" ht="4.9000000000000004" customHeight="1" x14ac:dyDescent="0.2"/>
    <row r="12" spans="2:7" ht="18" customHeight="1" x14ac:dyDescent="0.2">
      <c r="B12" s="255" t="s">
        <v>924</v>
      </c>
      <c r="C12" s="419"/>
      <c r="D12" s="419"/>
      <c r="E12" s="419"/>
      <c r="F12" s="419"/>
      <c r="G12" s="419"/>
    </row>
    <row r="13" spans="2:7" ht="18" customHeight="1" x14ac:dyDescent="0.2">
      <c r="B13" s="256" t="s">
        <v>930</v>
      </c>
      <c r="C13" s="250"/>
      <c r="D13" s="250"/>
      <c r="E13" s="250"/>
      <c r="F13" s="250"/>
      <c r="G13" s="262">
        <f t="shared" ref="G13:G37" si="0">SUM(C13:F13)</f>
        <v>0</v>
      </c>
    </row>
    <row r="14" spans="2:7" ht="18" customHeight="1" x14ac:dyDescent="0.2">
      <c r="B14" s="256" t="s">
        <v>931</v>
      </c>
      <c r="C14" s="250"/>
      <c r="D14" s="250"/>
      <c r="E14" s="250"/>
      <c r="F14" s="250"/>
      <c r="G14" s="262">
        <f t="shared" si="0"/>
        <v>0</v>
      </c>
    </row>
    <row r="15" spans="2:7" ht="18" customHeight="1" x14ac:dyDescent="0.2">
      <c r="B15" s="255" t="s">
        <v>932</v>
      </c>
      <c r="C15" s="419"/>
      <c r="D15" s="419"/>
      <c r="E15" s="419"/>
      <c r="F15" s="419"/>
      <c r="G15" s="262"/>
    </row>
    <row r="16" spans="2:7" ht="18" customHeight="1" x14ac:dyDescent="0.2">
      <c r="B16" s="256" t="s">
        <v>916</v>
      </c>
      <c r="C16" s="250"/>
      <c r="D16" s="250"/>
      <c r="E16" s="250"/>
      <c r="F16" s="250"/>
      <c r="G16" s="262">
        <f t="shared" si="0"/>
        <v>0</v>
      </c>
    </row>
    <row r="17" spans="2:7" ht="18" customHeight="1" x14ac:dyDescent="0.2">
      <c r="B17" s="256" t="s">
        <v>915</v>
      </c>
      <c r="C17" s="250"/>
      <c r="D17" s="250"/>
      <c r="E17" s="250"/>
      <c r="F17" s="250"/>
      <c r="G17" s="262">
        <f t="shared" si="0"/>
        <v>0</v>
      </c>
    </row>
    <row r="18" spans="2:7" ht="18" customHeight="1" x14ac:dyDescent="0.2">
      <c r="B18" s="255" t="s">
        <v>881</v>
      </c>
      <c r="C18" s="419"/>
      <c r="D18" s="419"/>
      <c r="E18" s="419"/>
      <c r="F18" s="419"/>
      <c r="G18" s="262"/>
    </row>
    <row r="19" spans="2:7" ht="18" customHeight="1" x14ac:dyDescent="0.2">
      <c r="B19" s="257" t="s">
        <v>889</v>
      </c>
      <c r="C19" s="250"/>
      <c r="D19" s="250"/>
      <c r="E19" s="250"/>
      <c r="F19" s="250"/>
      <c r="G19" s="262">
        <f t="shared" si="0"/>
        <v>0</v>
      </c>
    </row>
    <row r="20" spans="2:7" ht="18" customHeight="1" x14ac:dyDescent="0.2">
      <c r="B20" s="257" t="s">
        <v>890</v>
      </c>
      <c r="C20" s="250"/>
      <c r="D20" s="250"/>
      <c r="E20" s="250"/>
      <c r="F20" s="250"/>
      <c r="G20" s="262">
        <f t="shared" si="0"/>
        <v>0</v>
      </c>
    </row>
    <row r="21" spans="2:7" ht="18" customHeight="1" x14ac:dyDescent="0.2">
      <c r="B21" s="257" t="s">
        <v>927</v>
      </c>
      <c r="C21" s="250"/>
      <c r="D21" s="250"/>
      <c r="E21" s="250"/>
      <c r="F21" s="250"/>
      <c r="G21" s="262">
        <f t="shared" si="0"/>
        <v>0</v>
      </c>
    </row>
    <row r="22" spans="2:7" ht="18" customHeight="1" x14ac:dyDescent="0.2">
      <c r="B22" s="256" t="s">
        <v>945</v>
      </c>
      <c r="C22" s="250"/>
      <c r="D22" s="250"/>
      <c r="E22" s="250"/>
      <c r="F22" s="250"/>
      <c r="G22" s="262">
        <f t="shared" si="0"/>
        <v>0</v>
      </c>
    </row>
    <row r="23" spans="2:7" ht="18" customHeight="1" x14ac:dyDescent="0.2">
      <c r="B23" s="256" t="s">
        <v>946</v>
      </c>
      <c r="C23" s="250"/>
      <c r="D23" s="250"/>
      <c r="E23" s="250"/>
      <c r="F23" s="250"/>
      <c r="G23" s="262">
        <f t="shared" si="0"/>
        <v>0</v>
      </c>
    </row>
    <row r="24" spans="2:7" ht="18" customHeight="1" x14ac:dyDescent="0.2">
      <c r="B24" s="255" t="s">
        <v>884</v>
      </c>
      <c r="C24" s="419"/>
      <c r="D24" s="419"/>
      <c r="E24" s="419"/>
      <c r="F24" s="419"/>
      <c r="G24" s="262"/>
    </row>
    <row r="25" spans="2:7" ht="18" customHeight="1" x14ac:dyDescent="0.2">
      <c r="B25" s="256" t="s">
        <v>891</v>
      </c>
      <c r="C25" s="250"/>
      <c r="D25" s="250"/>
      <c r="E25" s="250"/>
      <c r="F25" s="250"/>
      <c r="G25" s="262">
        <f t="shared" si="0"/>
        <v>0</v>
      </c>
    </row>
    <row r="26" spans="2:7" ht="18" customHeight="1" x14ac:dyDescent="0.2">
      <c r="B26" s="256" t="s">
        <v>892</v>
      </c>
      <c r="C26" s="250"/>
      <c r="D26" s="250"/>
      <c r="E26" s="250"/>
      <c r="F26" s="250"/>
      <c r="G26" s="262">
        <f t="shared" si="0"/>
        <v>0</v>
      </c>
    </row>
    <row r="27" spans="2:7" ht="18" customHeight="1" x14ac:dyDescent="0.2">
      <c r="B27" s="256" t="s">
        <v>893</v>
      </c>
      <c r="C27" s="250"/>
      <c r="D27" s="250"/>
      <c r="E27" s="250"/>
      <c r="F27" s="250"/>
      <c r="G27" s="262">
        <f t="shared" si="0"/>
        <v>0</v>
      </c>
    </row>
    <row r="28" spans="2:7" ht="18" customHeight="1" x14ac:dyDescent="0.2">
      <c r="B28" s="255" t="s">
        <v>445</v>
      </c>
      <c r="C28" s="419"/>
      <c r="D28" s="419"/>
      <c r="E28" s="419"/>
      <c r="F28" s="419"/>
      <c r="G28" s="262"/>
    </row>
    <row r="29" spans="2:7" ht="18" customHeight="1" x14ac:dyDescent="0.2">
      <c r="B29" s="256" t="s">
        <v>917</v>
      </c>
      <c r="C29" s="250"/>
      <c r="D29" s="250"/>
      <c r="E29" s="250"/>
      <c r="F29" s="250"/>
      <c r="G29" s="262">
        <f t="shared" si="0"/>
        <v>0</v>
      </c>
    </row>
    <row r="30" spans="2:7" ht="18" customHeight="1" x14ac:dyDescent="0.2">
      <c r="B30" s="256" t="s">
        <v>918</v>
      </c>
      <c r="C30" s="250"/>
      <c r="D30" s="250"/>
      <c r="E30" s="250"/>
      <c r="F30" s="250"/>
      <c r="G30" s="262">
        <f t="shared" si="0"/>
        <v>0</v>
      </c>
    </row>
    <row r="31" spans="2:7" ht="18" customHeight="1" x14ac:dyDescent="0.2">
      <c r="B31" s="256" t="s">
        <v>919</v>
      </c>
      <c r="C31" s="250"/>
      <c r="D31" s="250"/>
      <c r="E31" s="250"/>
      <c r="F31" s="250"/>
      <c r="G31" s="262">
        <f t="shared" si="0"/>
        <v>0</v>
      </c>
    </row>
    <row r="32" spans="2:7" ht="18" customHeight="1" x14ac:dyDescent="0.2">
      <c r="B32" s="255" t="s">
        <v>933</v>
      </c>
      <c r="C32" s="419"/>
      <c r="D32" s="419"/>
      <c r="E32" s="419"/>
      <c r="F32" s="419"/>
      <c r="G32" s="262"/>
    </row>
    <row r="33" spans="2:7" ht="18" customHeight="1" x14ac:dyDescent="0.2">
      <c r="B33" s="256" t="s">
        <v>944</v>
      </c>
      <c r="C33" s="250"/>
      <c r="D33" s="250"/>
      <c r="E33" s="250"/>
      <c r="F33" s="250"/>
      <c r="G33" s="262">
        <f t="shared" si="0"/>
        <v>0</v>
      </c>
    </row>
    <row r="34" spans="2:7" ht="18" customHeight="1" x14ac:dyDescent="0.2">
      <c r="B34" s="256" t="s">
        <v>928</v>
      </c>
      <c r="C34" s="250"/>
      <c r="D34" s="250"/>
      <c r="E34" s="250"/>
      <c r="F34" s="250"/>
      <c r="G34" s="262">
        <f t="shared" si="0"/>
        <v>0</v>
      </c>
    </row>
    <row r="35" spans="2:7" ht="18" customHeight="1" x14ac:dyDescent="0.2">
      <c r="B35" s="256" t="s">
        <v>943</v>
      </c>
      <c r="C35" s="250"/>
      <c r="D35" s="250"/>
      <c r="E35" s="250"/>
      <c r="F35" s="250"/>
      <c r="G35" s="262">
        <f t="shared" si="0"/>
        <v>0</v>
      </c>
    </row>
    <row r="36" spans="2:7" ht="18" customHeight="1" x14ac:dyDescent="0.2">
      <c r="B36" s="256" t="s">
        <v>929</v>
      </c>
      <c r="C36" s="250"/>
      <c r="D36" s="250"/>
      <c r="E36" s="250"/>
      <c r="F36" s="250"/>
      <c r="G36" s="262">
        <f t="shared" si="0"/>
        <v>0</v>
      </c>
    </row>
    <row r="37" spans="2:7" ht="18" customHeight="1" x14ac:dyDescent="0.2">
      <c r="B37" s="256"/>
      <c r="C37" s="263"/>
      <c r="D37" s="250"/>
      <c r="E37" s="250"/>
      <c r="F37" s="250"/>
      <c r="G37" s="262">
        <f t="shared" si="0"/>
        <v>0</v>
      </c>
    </row>
    <row r="38" spans="2:7" ht="18" customHeight="1" x14ac:dyDescent="0.2">
      <c r="C38" s="407"/>
      <c r="D38" s="407">
        <f>SUM(D13:D37)</f>
        <v>0</v>
      </c>
      <c r="E38" s="407">
        <f>SUM(E13:E37)</f>
        <v>0</v>
      </c>
      <c r="F38" s="407">
        <f>SUM(F13:F37)</f>
        <v>0</v>
      </c>
      <c r="G38" s="407">
        <f>SUM(C38:F38)</f>
        <v>0</v>
      </c>
    </row>
    <row r="44" spans="2:7" ht="13.5" thickBot="1" x14ac:dyDescent="0.25">
      <c r="B44" s="201"/>
      <c r="C44" s="201"/>
      <c r="D44" s="201"/>
      <c r="E44" s="201"/>
      <c r="F44" s="201"/>
      <c r="G44" s="201"/>
    </row>
    <row r="45" spans="2:7" ht="13.5" thickTop="1" x14ac:dyDescent="0.2">
      <c r="G45" s="208" t="s">
        <v>936</v>
      </c>
    </row>
  </sheetData>
  <sheetProtection password="9317" sheet="1" objects="1" scenarios="1"/>
  <mergeCells count="4">
    <mergeCell ref="B9:B10"/>
    <mergeCell ref="C9:C10"/>
    <mergeCell ref="D9:D10"/>
    <mergeCell ref="E9:F9"/>
  </mergeCells>
  <printOptions horizontalCentered="1"/>
  <pageMargins left="0.7" right="0.7" top="0.75" bottom="0.75" header="0.3" footer="0.3"/>
  <pageSetup scale="78" orientation="portrait" r:id="rId1"/>
  <headerFooter>
    <oddHeader>&amp;C&amp;"Arial,Bold"2020 Low-Income Housing Tax Credit Application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J56"/>
  <sheetViews>
    <sheetView zoomScaleNormal="100" workbookViewId="0"/>
  </sheetViews>
  <sheetFormatPr defaultColWidth="9" defaultRowHeight="12.75" x14ac:dyDescent="0.2"/>
  <cols>
    <col min="1" max="1" width="1.7109375" style="105" customWidth="1"/>
    <col min="2" max="2" width="36.7109375" style="105" customWidth="1"/>
    <col min="3" max="7" width="15.7109375" style="105" customWidth="1"/>
    <col min="8" max="8" width="1.7109375" style="105" customWidth="1"/>
    <col min="9" max="16384" width="9" style="105"/>
  </cols>
  <sheetData>
    <row r="1" spans="2:10" x14ac:dyDescent="0.2">
      <c r="B1" s="324">
        <f>'1'!J4</f>
        <v>0</v>
      </c>
      <c r="C1" s="154"/>
      <c r="G1" s="325">
        <f>'1'!P4</f>
        <v>0</v>
      </c>
    </row>
    <row r="3" spans="2:10" ht="15.75" x14ac:dyDescent="0.25">
      <c r="B3" s="184" t="s">
        <v>977</v>
      </c>
      <c r="C3" s="178"/>
      <c r="D3" s="178"/>
      <c r="E3" s="178"/>
      <c r="F3" s="178"/>
      <c r="G3" s="178"/>
    </row>
    <row r="4" spans="2:10" ht="4.9000000000000004" customHeight="1" x14ac:dyDescent="0.2"/>
    <row r="5" spans="2:10" x14ac:dyDescent="0.2">
      <c r="B5" s="154" t="s">
        <v>872</v>
      </c>
    </row>
    <row r="7" spans="2:10" x14ac:dyDescent="0.2">
      <c r="B7" s="185" t="s">
        <v>922</v>
      </c>
    </row>
    <row r="8" spans="2:10" x14ac:dyDescent="0.2">
      <c r="B8" s="185" t="s">
        <v>957</v>
      </c>
    </row>
    <row r="10" spans="2:10" x14ac:dyDescent="0.2">
      <c r="B10" s="631" t="s">
        <v>873</v>
      </c>
      <c r="C10" s="633" t="s">
        <v>40</v>
      </c>
      <c r="D10" s="629" t="s">
        <v>42</v>
      </c>
      <c r="E10" s="570" t="s">
        <v>837</v>
      </c>
      <c r="F10" s="572"/>
      <c r="G10" s="2"/>
    </row>
    <row r="11" spans="2:10" x14ac:dyDescent="0.2">
      <c r="B11" s="632"/>
      <c r="C11" s="634"/>
      <c r="D11" s="630"/>
      <c r="E11" s="406" t="s">
        <v>41</v>
      </c>
      <c r="F11" s="406" t="s">
        <v>42</v>
      </c>
      <c r="G11" s="3" t="s">
        <v>258</v>
      </c>
    </row>
    <row r="12" spans="2:10" ht="4.9000000000000004" customHeight="1" x14ac:dyDescent="0.2"/>
    <row r="13" spans="2:10" ht="18" customHeight="1" x14ac:dyDescent="0.2">
      <c r="B13" s="269" t="s">
        <v>950</v>
      </c>
      <c r="C13" s="250"/>
      <c r="D13" s="250"/>
      <c r="E13" s="250"/>
      <c r="F13" s="250"/>
      <c r="G13" s="262">
        <f>SUM(C13:F13)</f>
        <v>0</v>
      </c>
      <c r="J13" s="185"/>
    </row>
    <row r="14" spans="2:10" ht="18" customHeight="1" x14ac:dyDescent="0.2">
      <c r="B14" s="269" t="s">
        <v>951</v>
      </c>
      <c r="C14" s="250"/>
      <c r="D14" s="250"/>
      <c r="E14" s="250"/>
      <c r="F14" s="250"/>
      <c r="G14" s="262">
        <f t="shared" ref="G14:G48" si="0">SUM(C14:F14)</f>
        <v>0</v>
      </c>
      <c r="J14" s="185"/>
    </row>
    <row r="15" spans="2:10" ht="18" customHeight="1" x14ac:dyDescent="0.2">
      <c r="B15" s="269" t="s">
        <v>949</v>
      </c>
      <c r="C15" s="250"/>
      <c r="D15" s="250"/>
      <c r="E15" s="250"/>
      <c r="F15" s="250"/>
      <c r="G15" s="262">
        <f t="shared" si="0"/>
        <v>0</v>
      </c>
      <c r="J15" s="185"/>
    </row>
    <row r="16" spans="2:10" ht="18" customHeight="1" x14ac:dyDescent="0.2">
      <c r="B16" s="269" t="s">
        <v>878</v>
      </c>
      <c r="C16" s="250"/>
      <c r="D16" s="250"/>
      <c r="E16" s="250"/>
      <c r="F16" s="250"/>
      <c r="G16" s="262">
        <f t="shared" si="0"/>
        <v>0</v>
      </c>
      <c r="J16" s="185"/>
    </row>
    <row r="17" spans="2:10" ht="18" customHeight="1" x14ac:dyDescent="0.2">
      <c r="B17" s="269" t="s">
        <v>885</v>
      </c>
      <c r="C17" s="250"/>
      <c r="D17" s="250"/>
      <c r="E17" s="250"/>
      <c r="F17" s="250"/>
      <c r="G17" s="262">
        <f t="shared" si="0"/>
        <v>0</v>
      </c>
      <c r="J17" s="185"/>
    </row>
    <row r="18" spans="2:10" ht="18" customHeight="1" x14ac:dyDescent="0.2">
      <c r="B18" s="269" t="s">
        <v>879</v>
      </c>
      <c r="C18" s="250"/>
      <c r="D18" s="250"/>
      <c r="E18" s="250"/>
      <c r="F18" s="250"/>
      <c r="G18" s="262">
        <f t="shared" si="0"/>
        <v>0</v>
      </c>
      <c r="J18" s="185"/>
    </row>
    <row r="19" spans="2:10" ht="18" customHeight="1" x14ac:dyDescent="0.2">
      <c r="B19" s="269" t="s">
        <v>875</v>
      </c>
      <c r="C19" s="250"/>
      <c r="D19" s="250"/>
      <c r="E19" s="250"/>
      <c r="F19" s="250"/>
      <c r="G19" s="262">
        <f t="shared" si="0"/>
        <v>0</v>
      </c>
      <c r="J19" s="185"/>
    </row>
    <row r="20" spans="2:10" ht="18" customHeight="1" x14ac:dyDescent="0.2">
      <c r="B20" s="270" t="s">
        <v>955</v>
      </c>
      <c r="C20" s="250"/>
      <c r="D20" s="250"/>
      <c r="E20" s="250"/>
      <c r="F20" s="250"/>
      <c r="G20" s="262">
        <f t="shared" si="0"/>
        <v>0</v>
      </c>
      <c r="J20" s="185"/>
    </row>
    <row r="21" spans="2:10" ht="18" customHeight="1" x14ac:dyDescent="0.2">
      <c r="B21" s="269" t="s">
        <v>952</v>
      </c>
      <c r="C21" s="250"/>
      <c r="D21" s="250"/>
      <c r="E21" s="250"/>
      <c r="F21" s="250"/>
      <c r="G21" s="262">
        <f t="shared" si="0"/>
        <v>0</v>
      </c>
      <c r="J21" s="185"/>
    </row>
    <row r="22" spans="2:10" ht="18" customHeight="1" x14ac:dyDescent="0.2">
      <c r="B22" s="269" t="s">
        <v>954</v>
      </c>
      <c r="C22" s="250"/>
      <c r="D22" s="250"/>
      <c r="E22" s="250"/>
      <c r="F22" s="250"/>
      <c r="G22" s="262">
        <f t="shared" si="0"/>
        <v>0</v>
      </c>
      <c r="J22" s="185"/>
    </row>
    <row r="23" spans="2:10" ht="18" customHeight="1" x14ac:dyDescent="0.2">
      <c r="B23" s="269" t="s">
        <v>880</v>
      </c>
      <c r="C23" s="250"/>
      <c r="D23" s="250"/>
      <c r="E23" s="250"/>
      <c r="F23" s="250"/>
      <c r="G23" s="262">
        <f t="shared" si="0"/>
        <v>0</v>
      </c>
      <c r="I23" s="185"/>
      <c r="J23" s="185"/>
    </row>
    <row r="24" spans="2:10" ht="18" customHeight="1" x14ac:dyDescent="0.2">
      <c r="B24" s="269" t="s">
        <v>874</v>
      </c>
      <c r="C24" s="250"/>
      <c r="D24" s="250"/>
      <c r="E24" s="250"/>
      <c r="F24" s="250"/>
      <c r="G24" s="262">
        <f t="shared" si="0"/>
        <v>0</v>
      </c>
      <c r="J24" s="185"/>
    </row>
    <row r="25" spans="2:10" ht="18" customHeight="1" x14ac:dyDescent="0.2">
      <c r="B25" s="269" t="s">
        <v>895</v>
      </c>
      <c r="C25" s="250"/>
      <c r="D25" s="250"/>
      <c r="E25" s="250"/>
      <c r="F25" s="250"/>
      <c r="G25" s="262">
        <f t="shared" si="0"/>
        <v>0</v>
      </c>
      <c r="J25" s="185"/>
    </row>
    <row r="26" spans="2:10" ht="18" customHeight="1" x14ac:dyDescent="0.2">
      <c r="B26" s="269" t="s">
        <v>876</v>
      </c>
      <c r="C26" s="250"/>
      <c r="D26" s="250"/>
      <c r="E26" s="250"/>
      <c r="F26" s="250"/>
      <c r="G26" s="262">
        <f t="shared" si="0"/>
        <v>0</v>
      </c>
      <c r="J26" s="185"/>
    </row>
    <row r="27" spans="2:10" ht="18" customHeight="1" x14ac:dyDescent="0.2">
      <c r="B27" s="269" t="s">
        <v>886</v>
      </c>
      <c r="C27" s="250"/>
      <c r="D27" s="250"/>
      <c r="E27" s="250"/>
      <c r="F27" s="250"/>
      <c r="G27" s="262">
        <f t="shared" si="0"/>
        <v>0</v>
      </c>
      <c r="J27" s="185"/>
    </row>
    <row r="28" spans="2:10" ht="18" customHeight="1" x14ac:dyDescent="0.2">
      <c r="B28" s="269" t="s">
        <v>953</v>
      </c>
      <c r="C28" s="250"/>
      <c r="D28" s="250"/>
      <c r="E28" s="250"/>
      <c r="F28" s="250"/>
      <c r="G28" s="262">
        <f t="shared" si="0"/>
        <v>0</v>
      </c>
      <c r="J28" s="185"/>
    </row>
    <row r="29" spans="2:10" ht="18" customHeight="1" x14ac:dyDescent="0.2">
      <c r="B29" s="269" t="s">
        <v>877</v>
      </c>
      <c r="C29" s="250"/>
      <c r="D29" s="250"/>
      <c r="E29" s="250"/>
      <c r="F29" s="250"/>
      <c r="G29" s="262">
        <f t="shared" si="0"/>
        <v>0</v>
      </c>
      <c r="J29" s="185"/>
    </row>
    <row r="30" spans="2:10" ht="18" customHeight="1" x14ac:dyDescent="0.2">
      <c r="B30" s="269" t="s">
        <v>887</v>
      </c>
      <c r="C30" s="250"/>
      <c r="D30" s="250"/>
      <c r="E30" s="250"/>
      <c r="F30" s="250"/>
      <c r="G30" s="262">
        <f t="shared" si="0"/>
        <v>0</v>
      </c>
      <c r="J30" s="185"/>
    </row>
    <row r="31" spans="2:10" ht="18" customHeight="1" x14ac:dyDescent="0.2">
      <c r="B31" s="269" t="s">
        <v>969</v>
      </c>
      <c r="C31" s="250"/>
      <c r="D31" s="250"/>
      <c r="E31" s="250"/>
      <c r="F31" s="250"/>
      <c r="G31" s="262">
        <f t="shared" si="0"/>
        <v>0</v>
      </c>
      <c r="J31" s="185"/>
    </row>
    <row r="32" spans="2:10" ht="18" customHeight="1" x14ac:dyDescent="0.2">
      <c r="B32" s="269" t="s">
        <v>971</v>
      </c>
      <c r="C32" s="250"/>
      <c r="D32" s="250"/>
      <c r="E32" s="250"/>
      <c r="F32" s="250"/>
      <c r="G32" s="262">
        <f t="shared" si="0"/>
        <v>0</v>
      </c>
      <c r="J32" s="185"/>
    </row>
    <row r="33" spans="2:10" ht="18" customHeight="1" x14ac:dyDescent="0.2">
      <c r="B33" s="269" t="s">
        <v>970</v>
      </c>
      <c r="C33" s="250"/>
      <c r="D33" s="250"/>
      <c r="E33" s="250"/>
      <c r="F33" s="250"/>
      <c r="G33" s="262">
        <f t="shared" si="0"/>
        <v>0</v>
      </c>
      <c r="J33" s="185"/>
    </row>
    <row r="34" spans="2:10" ht="18" customHeight="1" x14ac:dyDescent="0.2">
      <c r="B34" s="269" t="s">
        <v>948</v>
      </c>
      <c r="C34" s="250"/>
      <c r="D34" s="250"/>
      <c r="E34" s="250"/>
      <c r="F34" s="250"/>
      <c r="G34" s="262">
        <f t="shared" si="0"/>
        <v>0</v>
      </c>
      <c r="J34" s="185"/>
    </row>
    <row r="35" spans="2:10" ht="18" customHeight="1" x14ac:dyDescent="0.2">
      <c r="B35" s="258"/>
      <c r="C35" s="250"/>
      <c r="D35" s="250"/>
      <c r="E35" s="250"/>
      <c r="F35" s="250"/>
      <c r="G35" s="262">
        <f t="shared" si="0"/>
        <v>0</v>
      </c>
      <c r="J35" s="185"/>
    </row>
    <row r="36" spans="2:10" ht="18" customHeight="1" x14ac:dyDescent="0.2">
      <c r="B36" s="258"/>
      <c r="C36" s="250"/>
      <c r="D36" s="250"/>
      <c r="E36" s="250"/>
      <c r="F36" s="250"/>
      <c r="G36" s="262">
        <f t="shared" si="0"/>
        <v>0</v>
      </c>
    </row>
    <row r="37" spans="2:10" ht="18" customHeight="1" x14ac:dyDescent="0.2">
      <c r="B37" s="258"/>
      <c r="C37" s="250"/>
      <c r="D37" s="250"/>
      <c r="E37" s="250"/>
      <c r="F37" s="250"/>
      <c r="G37" s="262">
        <f t="shared" si="0"/>
        <v>0</v>
      </c>
    </row>
    <row r="38" spans="2:10" ht="18" customHeight="1" x14ac:dyDescent="0.2">
      <c r="B38" s="258"/>
      <c r="C38" s="250"/>
      <c r="D38" s="250"/>
      <c r="E38" s="250"/>
      <c r="F38" s="250"/>
      <c r="G38" s="262">
        <f t="shared" si="0"/>
        <v>0</v>
      </c>
    </row>
    <row r="39" spans="2:10" ht="18" customHeight="1" x14ac:dyDescent="0.2">
      <c r="B39" s="258"/>
      <c r="C39" s="250"/>
      <c r="D39" s="250"/>
      <c r="E39" s="250"/>
      <c r="F39" s="250"/>
      <c r="G39" s="262">
        <f t="shared" si="0"/>
        <v>0</v>
      </c>
    </row>
    <row r="40" spans="2:10" ht="18" customHeight="1" x14ac:dyDescent="0.2">
      <c r="B40" s="258"/>
      <c r="C40" s="250"/>
      <c r="D40" s="250"/>
      <c r="E40" s="250"/>
      <c r="F40" s="250"/>
      <c r="G40" s="262">
        <f t="shared" si="0"/>
        <v>0</v>
      </c>
    </row>
    <row r="41" spans="2:10" ht="18" customHeight="1" x14ac:dyDescent="0.2">
      <c r="B41" s="258"/>
      <c r="C41" s="250"/>
      <c r="D41" s="250"/>
      <c r="E41" s="250"/>
      <c r="F41" s="250"/>
      <c r="G41" s="262">
        <f t="shared" si="0"/>
        <v>0</v>
      </c>
    </row>
    <row r="42" spans="2:10" ht="18" customHeight="1" x14ac:dyDescent="0.2">
      <c r="B42" s="258"/>
      <c r="C42" s="250"/>
      <c r="D42" s="250"/>
      <c r="E42" s="250"/>
      <c r="F42" s="250"/>
      <c r="G42" s="262">
        <f t="shared" si="0"/>
        <v>0</v>
      </c>
    </row>
    <row r="43" spans="2:10" ht="18" customHeight="1" x14ac:dyDescent="0.2">
      <c r="B43" s="258"/>
      <c r="C43" s="250"/>
      <c r="D43" s="250"/>
      <c r="E43" s="250"/>
      <c r="F43" s="250"/>
      <c r="G43" s="262">
        <f t="shared" si="0"/>
        <v>0</v>
      </c>
    </row>
    <row r="44" spans="2:10" ht="18" customHeight="1" x14ac:dyDescent="0.2">
      <c r="B44" s="258"/>
      <c r="C44" s="250"/>
      <c r="D44" s="250"/>
      <c r="E44" s="250"/>
      <c r="F44" s="250"/>
      <c r="G44" s="262">
        <f t="shared" si="0"/>
        <v>0</v>
      </c>
    </row>
    <row r="45" spans="2:10" ht="18" customHeight="1" x14ac:dyDescent="0.2">
      <c r="B45" s="258"/>
      <c r="C45" s="250"/>
      <c r="D45" s="250"/>
      <c r="E45" s="250"/>
      <c r="F45" s="250"/>
      <c r="G45" s="262">
        <f t="shared" si="0"/>
        <v>0</v>
      </c>
    </row>
    <row r="46" spans="2:10" ht="18" customHeight="1" x14ac:dyDescent="0.2">
      <c r="B46" s="258"/>
      <c r="C46" s="250"/>
      <c r="D46" s="250"/>
      <c r="E46" s="250"/>
      <c r="F46" s="250"/>
      <c r="G46" s="262">
        <f t="shared" si="0"/>
        <v>0</v>
      </c>
    </row>
    <row r="47" spans="2:10" ht="18" customHeight="1" x14ac:dyDescent="0.2">
      <c r="B47" s="258"/>
      <c r="C47" s="250"/>
      <c r="D47" s="250"/>
      <c r="E47" s="250"/>
      <c r="F47" s="250"/>
      <c r="G47" s="262">
        <f t="shared" si="0"/>
        <v>0</v>
      </c>
    </row>
    <row r="48" spans="2:10" ht="18" customHeight="1" x14ac:dyDescent="0.2">
      <c r="B48" s="258"/>
      <c r="C48" s="250"/>
      <c r="D48" s="250"/>
      <c r="E48" s="250"/>
      <c r="F48" s="250"/>
      <c r="G48" s="262">
        <f t="shared" si="0"/>
        <v>0</v>
      </c>
    </row>
    <row r="49" spans="2:7" ht="18" customHeight="1" x14ac:dyDescent="0.2">
      <c r="C49" s="407">
        <f>SUM(C13:C48)</f>
        <v>0</v>
      </c>
      <c r="D49" s="407">
        <f>SUM(D13:D48)</f>
        <v>0</v>
      </c>
      <c r="E49" s="407">
        <f>SUM(E13:E48)</f>
        <v>0</v>
      </c>
      <c r="F49" s="407">
        <f>SUM(F13:F48)</f>
        <v>0</v>
      </c>
      <c r="G49" s="407">
        <f>SUM(C49:F49)</f>
        <v>0</v>
      </c>
    </row>
    <row r="55" spans="2:7" ht="13.5" thickBot="1" x14ac:dyDescent="0.25">
      <c r="B55" s="201"/>
      <c r="C55" s="201"/>
      <c r="D55" s="201"/>
      <c r="E55" s="201"/>
      <c r="F55" s="201"/>
      <c r="G55" s="201"/>
    </row>
    <row r="56" spans="2:7" ht="13.5" thickTop="1" x14ac:dyDescent="0.2">
      <c r="G56" s="208" t="s">
        <v>935</v>
      </c>
    </row>
  </sheetData>
  <sheetProtection password="9317" sheet="1" objects="1" scenarios="1"/>
  <mergeCells count="4">
    <mergeCell ref="B10:B11"/>
    <mergeCell ref="C10:C11"/>
    <mergeCell ref="D10:D11"/>
    <mergeCell ref="E10:F10"/>
  </mergeCells>
  <printOptions horizontalCentered="1"/>
  <pageMargins left="0.7" right="0.7" top="0.75" bottom="0.75" header="0.3" footer="0.3"/>
  <pageSetup scale="78" orientation="portrait" r:id="rId1"/>
  <headerFooter>
    <oddHeader>&amp;C&amp;"Arial,Bold"2020 Low-Income Housing Tax Credit Application</oddHeader>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B1:N45"/>
  <sheetViews>
    <sheetView zoomScaleNormal="100" workbookViewId="0"/>
  </sheetViews>
  <sheetFormatPr defaultColWidth="9" defaultRowHeight="12.75" x14ac:dyDescent="0.2"/>
  <cols>
    <col min="1" max="1" width="1.7109375" style="105" customWidth="1"/>
    <col min="2" max="2" width="3.7109375" style="105" customWidth="1"/>
    <col min="3" max="3" width="4.28515625" style="105" customWidth="1"/>
    <col min="4" max="6" width="9" style="105"/>
    <col min="7" max="7" width="15.7109375" style="105" customWidth="1"/>
    <col min="8" max="8" width="5" style="105" customWidth="1"/>
    <col min="9" max="9" width="4.140625" style="105" customWidth="1"/>
    <col min="10" max="10" width="6.7109375" style="105" customWidth="1"/>
    <col min="11" max="11" width="9" style="105"/>
    <col min="12" max="12" width="10.7109375" style="105" customWidth="1"/>
    <col min="13" max="13" width="9" style="105"/>
    <col min="14" max="14" width="20.28515625" style="105" customWidth="1"/>
    <col min="15" max="15" width="1.7109375" style="105" customWidth="1"/>
    <col min="16" max="16384" width="9" style="105"/>
  </cols>
  <sheetData>
    <row r="1" spans="2:14" x14ac:dyDescent="0.2">
      <c r="B1" s="324">
        <f>'1'!J4</f>
        <v>0</v>
      </c>
      <c r="G1" s="154"/>
      <c r="N1" s="325">
        <f>'1'!P4</f>
        <v>0</v>
      </c>
    </row>
    <row r="3" spans="2:14" ht="15.75" x14ac:dyDescent="0.25">
      <c r="B3" s="184" t="s">
        <v>611</v>
      </c>
      <c r="C3" s="178"/>
      <c r="D3" s="178"/>
      <c r="E3" s="178"/>
      <c r="F3" s="178"/>
      <c r="G3" s="178"/>
      <c r="H3" s="178"/>
      <c r="I3" s="178"/>
      <c r="J3" s="178"/>
      <c r="K3" s="178"/>
      <c r="L3" s="178"/>
      <c r="M3" s="178"/>
      <c r="N3" s="178"/>
    </row>
    <row r="5" spans="2:14" x14ac:dyDescent="0.2">
      <c r="C5" s="5"/>
      <c r="D5" s="105" t="s">
        <v>468</v>
      </c>
      <c r="H5" s="5"/>
      <c r="I5" s="105" t="s">
        <v>612</v>
      </c>
    </row>
    <row r="6" spans="2:14" ht="4.9000000000000004" customHeight="1" x14ac:dyDescent="0.2"/>
    <row r="7" spans="2:14" x14ac:dyDescent="0.2">
      <c r="C7" s="5"/>
      <c r="D7" s="105" t="s">
        <v>469</v>
      </c>
      <c r="J7" s="5"/>
      <c r="K7" s="105" t="s">
        <v>464</v>
      </c>
    </row>
    <row r="8" spans="2:14" ht="4.9000000000000004" customHeight="1" x14ac:dyDescent="0.2"/>
    <row r="9" spans="2:14" x14ac:dyDescent="0.2">
      <c r="C9" s="5"/>
      <c r="D9" s="105" t="s">
        <v>470</v>
      </c>
      <c r="J9" s="5"/>
      <c r="K9" s="105" t="s">
        <v>465</v>
      </c>
    </row>
    <row r="10" spans="2:14" ht="4.9000000000000004" customHeight="1" x14ac:dyDescent="0.2"/>
    <row r="11" spans="2:14" x14ac:dyDescent="0.2">
      <c r="C11" s="5"/>
      <c r="D11" s="105" t="s">
        <v>471</v>
      </c>
      <c r="J11" s="5"/>
      <c r="K11" s="105" t="s">
        <v>466</v>
      </c>
    </row>
    <row r="12" spans="2:14" ht="4.9000000000000004" customHeight="1" x14ac:dyDescent="0.2"/>
    <row r="13" spans="2:14" x14ac:dyDescent="0.2">
      <c r="C13" s="5"/>
      <c r="D13" s="105" t="s">
        <v>472</v>
      </c>
      <c r="J13" s="5"/>
      <c r="K13" s="105" t="s">
        <v>467</v>
      </c>
    </row>
    <row r="14" spans="2:14" ht="4.9000000000000004" customHeight="1" x14ac:dyDescent="0.2"/>
    <row r="15" spans="2:14" x14ac:dyDescent="0.2">
      <c r="J15" s="5"/>
      <c r="K15" s="105" t="s">
        <v>807</v>
      </c>
    </row>
    <row r="17" spans="2:14" ht="15.75" x14ac:dyDescent="0.25">
      <c r="B17" s="184" t="s">
        <v>473</v>
      </c>
      <c r="C17" s="178"/>
      <c r="D17" s="178"/>
      <c r="E17" s="178"/>
      <c r="F17" s="178"/>
      <c r="G17" s="178"/>
      <c r="H17" s="178"/>
      <c r="I17" s="178"/>
      <c r="J17" s="178"/>
      <c r="K17" s="178"/>
      <c r="L17" s="178"/>
      <c r="M17" s="178"/>
      <c r="N17" s="178"/>
    </row>
    <row r="19" spans="2:14" x14ac:dyDescent="0.2">
      <c r="B19" s="105" t="s">
        <v>486</v>
      </c>
      <c r="G19" s="420">
        <f>'10'!I11+'10'!I18+'10'!I20+'10'!I21+'10'!I22+'10'!I26+'10'!I27+'10'!I30</f>
        <v>0</v>
      </c>
    </row>
    <row r="21" spans="2:14" x14ac:dyDescent="0.2">
      <c r="B21" s="105" t="s">
        <v>474</v>
      </c>
      <c r="G21" s="421">
        <f>'10'!I13+'10'!I18+'10'!I20+'10'!I21+'10'!I22+'10'!I26+'10'!I27+'10'!I30</f>
        <v>0</v>
      </c>
    </row>
    <row r="23" spans="2:14" x14ac:dyDescent="0.2">
      <c r="B23" s="105" t="s">
        <v>475</v>
      </c>
      <c r="G23" s="422" t="e">
        <f>ROUND(G21/'10'!I79,4)</f>
        <v>#DIV/0!</v>
      </c>
      <c r="H23" s="105" t="s">
        <v>476</v>
      </c>
    </row>
    <row r="24" spans="2:14" ht="13.5" thickBot="1" x14ac:dyDescent="0.25">
      <c r="B24" s="201"/>
      <c r="C24" s="201"/>
      <c r="D24" s="201"/>
      <c r="E24" s="201"/>
      <c r="F24" s="201"/>
      <c r="G24" s="201"/>
      <c r="H24" s="201"/>
      <c r="I24" s="201"/>
      <c r="J24" s="201"/>
      <c r="K24" s="201"/>
      <c r="L24" s="201"/>
      <c r="M24" s="201"/>
      <c r="N24" s="201"/>
    </row>
    <row r="25" spans="2:14" ht="13.5" thickTop="1" x14ac:dyDescent="0.2"/>
    <row r="26" spans="2:14" x14ac:dyDescent="0.2">
      <c r="B26" s="154" t="s">
        <v>477</v>
      </c>
    </row>
    <row r="28" spans="2:14" x14ac:dyDescent="0.2">
      <c r="B28" s="105" t="s">
        <v>478</v>
      </c>
      <c r="I28" s="635" t="e">
        <f>ROUND('10'!I23/G19,4)</f>
        <v>#DIV/0!</v>
      </c>
      <c r="J28" s="636"/>
      <c r="K28" s="105" t="s">
        <v>479</v>
      </c>
    </row>
    <row r="30" spans="2:14" x14ac:dyDescent="0.2">
      <c r="B30" s="105" t="s">
        <v>613</v>
      </c>
      <c r="I30" s="635" t="e">
        <f>ROUND(('10'!I24+'10'!I25)/G19,4)</f>
        <v>#DIV/0!</v>
      </c>
      <c r="J30" s="636"/>
      <c r="K30" s="105" t="s">
        <v>480</v>
      </c>
    </row>
    <row r="31" spans="2:14" x14ac:dyDescent="0.2">
      <c r="H31" s="199"/>
      <c r="I31" s="381"/>
      <c r="J31" s="381"/>
      <c r="K31" s="199"/>
    </row>
    <row r="32" spans="2:14" x14ac:dyDescent="0.2">
      <c r="B32" s="185" t="s">
        <v>835</v>
      </c>
      <c r="I32" s="635" t="e">
        <f>('10'!I26)/(G19)</f>
        <v>#DIV/0!</v>
      </c>
      <c r="J32" s="636"/>
      <c r="K32" s="185" t="s">
        <v>834</v>
      </c>
    </row>
    <row r="33" spans="2:14" ht="13.5" thickBot="1" x14ac:dyDescent="0.25">
      <c r="B33" s="201"/>
      <c r="C33" s="201"/>
      <c r="D33" s="201"/>
      <c r="E33" s="201"/>
      <c r="F33" s="201"/>
      <c r="G33" s="201"/>
      <c r="H33" s="201"/>
      <c r="I33" s="201"/>
      <c r="J33" s="201"/>
      <c r="K33" s="201"/>
      <c r="L33" s="201"/>
      <c r="M33" s="201"/>
      <c r="N33" s="201"/>
    </row>
    <row r="34" spans="2:14" ht="13.5" thickTop="1" x14ac:dyDescent="0.2"/>
    <row r="36" spans="2:14" x14ac:dyDescent="0.2">
      <c r="B36" s="105" t="s">
        <v>481</v>
      </c>
      <c r="G36" s="423" t="e">
        <f>ROUND('8'!G35/'6'!N28,2)</f>
        <v>#DIV/0!</v>
      </c>
      <c r="H36" s="424"/>
      <c r="I36" s="424"/>
      <c r="J36" s="185" t="s">
        <v>1013</v>
      </c>
    </row>
    <row r="37" spans="2:14" x14ac:dyDescent="0.2">
      <c r="H37" s="231"/>
      <c r="I37" s="231"/>
    </row>
    <row r="38" spans="2:14" x14ac:dyDescent="0.2">
      <c r="B38" s="105" t="s">
        <v>482</v>
      </c>
      <c r="G38" s="425" t="e">
        <f>ROUND(G19/'6'!N28,2)</f>
        <v>#DIV/0!</v>
      </c>
      <c r="H38" s="426"/>
      <c r="I38" s="426"/>
      <c r="J38" s="105" t="s">
        <v>795</v>
      </c>
    </row>
    <row r="39" spans="2:14" x14ac:dyDescent="0.2">
      <c r="J39" s="105" t="s">
        <v>483</v>
      </c>
    </row>
    <row r="40" spans="2:14" x14ac:dyDescent="0.2">
      <c r="J40" s="185" t="s">
        <v>871</v>
      </c>
    </row>
    <row r="41" spans="2:14" x14ac:dyDescent="0.2">
      <c r="J41" s="105" t="s">
        <v>484</v>
      </c>
    </row>
    <row r="42" spans="2:14" x14ac:dyDescent="0.2">
      <c r="I42" s="185" t="s">
        <v>1010</v>
      </c>
      <c r="J42" s="105" t="s">
        <v>485</v>
      </c>
    </row>
    <row r="43" spans="2:14" x14ac:dyDescent="0.2">
      <c r="G43" s="231"/>
    </row>
    <row r="44" spans="2:14" ht="13.5" thickBot="1" x14ac:dyDescent="0.25">
      <c r="B44" s="201"/>
      <c r="C44" s="201"/>
      <c r="D44" s="201"/>
      <c r="E44" s="201"/>
      <c r="F44" s="201"/>
      <c r="G44" s="201"/>
      <c r="H44" s="201"/>
      <c r="I44" s="201"/>
      <c r="J44" s="201"/>
      <c r="K44" s="201"/>
      <c r="L44" s="201"/>
      <c r="M44" s="201"/>
      <c r="N44" s="201"/>
    </row>
    <row r="45" spans="2:14" ht="13.5" thickTop="1" x14ac:dyDescent="0.2">
      <c r="N45" s="377" t="s">
        <v>594</v>
      </c>
    </row>
  </sheetData>
  <sheetProtection password="9317" sheet="1" objects="1" scenarios="1"/>
  <mergeCells count="3">
    <mergeCell ref="I32:J32"/>
    <mergeCell ref="I28:J28"/>
    <mergeCell ref="I30:J30"/>
  </mergeCells>
  <phoneticPr fontId="4" type="noConversion"/>
  <printOptions horizontalCentered="1"/>
  <pageMargins left="0.33" right="0.33" top="0.85" bottom="0.73" header="0.5" footer="0.5"/>
  <pageSetup scale="85" orientation="portrait" r:id="rId1"/>
  <headerFooter alignWithMargins="0">
    <oddHeader>&amp;C&amp;"Arial,Bold"2020 Low-Income Housing Tax Credit Application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B1:L75"/>
  <sheetViews>
    <sheetView zoomScaleNormal="100" workbookViewId="0"/>
  </sheetViews>
  <sheetFormatPr defaultColWidth="9" defaultRowHeight="12.75" x14ac:dyDescent="0.2"/>
  <cols>
    <col min="1" max="1" width="1.7109375" style="105" customWidth="1"/>
    <col min="2" max="2" width="4.7109375" style="105" customWidth="1"/>
    <col min="3" max="3" width="15.28515625" style="105" customWidth="1"/>
    <col min="4" max="4" width="9" style="105" customWidth="1"/>
    <col min="5" max="5" width="9" style="105"/>
    <col min="6" max="6" width="4.7109375" style="105" customWidth="1"/>
    <col min="7" max="7" width="3.7109375" style="105" customWidth="1"/>
    <col min="8" max="11" width="14.7109375" style="105" customWidth="1"/>
    <col min="12" max="12" width="14" style="105" customWidth="1"/>
    <col min="13" max="13" width="1.7109375" style="105" customWidth="1"/>
    <col min="14" max="16384" width="9" style="105"/>
  </cols>
  <sheetData>
    <row r="1" spans="2:12" x14ac:dyDescent="0.2">
      <c r="B1" s="324">
        <f>'1'!J4</f>
        <v>0</v>
      </c>
      <c r="G1" s="154"/>
      <c r="L1" s="325">
        <f>'1'!P4</f>
        <v>0</v>
      </c>
    </row>
    <row r="3" spans="2:12" ht="15.75" x14ac:dyDescent="0.25">
      <c r="B3" s="184" t="s">
        <v>494</v>
      </c>
      <c r="C3" s="178"/>
      <c r="D3" s="178"/>
      <c r="E3" s="178"/>
      <c r="F3" s="178"/>
      <c r="G3" s="178"/>
      <c r="H3" s="178"/>
      <c r="I3" s="178"/>
      <c r="J3" s="178"/>
      <c r="K3" s="178"/>
      <c r="L3" s="178"/>
    </row>
    <row r="5" spans="2:12" x14ac:dyDescent="0.2">
      <c r="B5" s="105" t="s">
        <v>516</v>
      </c>
      <c r="G5" s="5"/>
      <c r="H5" s="105" t="s">
        <v>45</v>
      </c>
      <c r="I5" s="105" t="s">
        <v>528</v>
      </c>
      <c r="L5" s="237"/>
    </row>
    <row r="6" spans="2:12" x14ac:dyDescent="0.2">
      <c r="G6" s="5"/>
      <c r="H6" s="105" t="s">
        <v>44</v>
      </c>
    </row>
    <row r="7" spans="2:12" x14ac:dyDescent="0.2">
      <c r="I7" s="105" t="s">
        <v>527</v>
      </c>
      <c r="L7" s="309"/>
    </row>
    <row r="8" spans="2:12" x14ac:dyDescent="0.2">
      <c r="D8" s="105" t="s">
        <v>517</v>
      </c>
      <c r="G8" s="5"/>
      <c r="H8" s="105" t="s">
        <v>518</v>
      </c>
    </row>
    <row r="9" spans="2:12" x14ac:dyDescent="0.2">
      <c r="G9" s="5"/>
      <c r="H9" s="105" t="s">
        <v>519</v>
      </c>
      <c r="I9" s="105" t="s">
        <v>529</v>
      </c>
      <c r="L9" s="219">
        <f>'9'!F24</f>
        <v>0</v>
      </c>
    </row>
    <row r="11" spans="2:12" x14ac:dyDescent="0.2">
      <c r="D11" s="105" t="s">
        <v>520</v>
      </c>
      <c r="G11" s="5"/>
      <c r="H11" s="105" t="s">
        <v>521</v>
      </c>
    </row>
    <row r="12" spans="2:12" x14ac:dyDescent="0.2">
      <c r="G12" s="5"/>
      <c r="H12" s="105" t="s">
        <v>522</v>
      </c>
    </row>
    <row r="14" spans="2:12" x14ac:dyDescent="0.2">
      <c r="B14" s="105" t="s">
        <v>523</v>
      </c>
      <c r="D14" s="471"/>
      <c r="E14" s="472"/>
      <c r="F14" s="472"/>
      <c r="G14" s="472"/>
      <c r="H14" s="472"/>
      <c r="I14" s="472"/>
      <c r="J14" s="472"/>
      <c r="K14" s="472"/>
      <c r="L14" s="473"/>
    </row>
    <row r="15" spans="2:12" ht="4.9000000000000004" customHeight="1" x14ac:dyDescent="0.2"/>
    <row r="16" spans="2:12" x14ac:dyDescent="0.2">
      <c r="B16" s="105" t="s">
        <v>524</v>
      </c>
      <c r="D16" s="471"/>
      <c r="E16" s="472"/>
      <c r="F16" s="472"/>
      <c r="G16" s="472"/>
      <c r="H16" s="472"/>
      <c r="I16" s="472"/>
      <c r="J16" s="472"/>
      <c r="K16" s="472"/>
      <c r="L16" s="473"/>
    </row>
    <row r="17" spans="2:12" ht="4.9000000000000004" customHeight="1" x14ac:dyDescent="0.2"/>
    <row r="18" spans="2:12" x14ac:dyDescent="0.2">
      <c r="B18" s="105" t="s">
        <v>102</v>
      </c>
      <c r="D18" s="471"/>
      <c r="E18" s="472"/>
      <c r="F18" s="472"/>
      <c r="G18" s="472"/>
      <c r="H18" s="472"/>
      <c r="I18" s="473"/>
      <c r="J18" s="183" t="s">
        <v>75</v>
      </c>
      <c r="K18" s="471"/>
      <c r="L18" s="473"/>
    </row>
    <row r="19" spans="2:12" ht="4.9000000000000004" customHeight="1" x14ac:dyDescent="0.2"/>
    <row r="20" spans="2:12" x14ac:dyDescent="0.2">
      <c r="B20" s="105" t="s">
        <v>49</v>
      </c>
      <c r="D20" s="471"/>
      <c r="E20" s="472"/>
      <c r="F20" s="472"/>
      <c r="G20" s="472"/>
      <c r="H20" s="472"/>
      <c r="I20" s="473"/>
      <c r="J20" s="183" t="s">
        <v>79</v>
      </c>
      <c r="K20" s="488"/>
      <c r="L20" s="490"/>
    </row>
    <row r="21" spans="2:12" ht="4.9000000000000004" customHeight="1" x14ac:dyDescent="0.2"/>
    <row r="22" spans="2:12" x14ac:dyDescent="0.2">
      <c r="B22" s="105" t="s">
        <v>50</v>
      </c>
      <c r="D22" s="471"/>
      <c r="E22" s="472"/>
      <c r="F22" s="472"/>
      <c r="G22" s="472"/>
      <c r="H22" s="472"/>
      <c r="I22" s="473"/>
      <c r="J22" s="183" t="s">
        <v>78</v>
      </c>
      <c r="K22" s="488"/>
      <c r="L22" s="490"/>
    </row>
    <row r="23" spans="2:12" ht="4.9000000000000004" customHeight="1" x14ac:dyDescent="0.2"/>
    <row r="24" spans="2:12" x14ac:dyDescent="0.2">
      <c r="B24" s="105" t="s">
        <v>51</v>
      </c>
      <c r="D24" s="648"/>
      <c r="E24" s="649"/>
      <c r="F24" s="649"/>
      <c r="G24" s="649"/>
      <c r="H24" s="649"/>
      <c r="I24" s="650"/>
      <c r="J24" s="183" t="s">
        <v>80</v>
      </c>
      <c r="K24" s="508"/>
      <c r="L24" s="473"/>
    </row>
    <row r="25" spans="2:12" x14ac:dyDescent="0.2">
      <c r="D25" s="427"/>
      <c r="E25" s="427"/>
      <c r="F25" s="427"/>
      <c r="G25" s="427"/>
      <c r="H25" s="427"/>
      <c r="I25" s="427"/>
      <c r="J25" s="181"/>
      <c r="K25" s="4"/>
      <c r="L25" s="182"/>
    </row>
    <row r="26" spans="2:12" x14ac:dyDescent="0.2">
      <c r="B26" s="105" t="s">
        <v>525</v>
      </c>
      <c r="D26" s="427"/>
      <c r="E26" s="651"/>
      <c r="F26" s="652"/>
      <c r="G26" s="652"/>
      <c r="H26" s="652"/>
      <c r="I26" s="652"/>
      <c r="J26" s="652"/>
      <c r="K26" s="652"/>
      <c r="L26" s="653"/>
    </row>
    <row r="27" spans="2:12" x14ac:dyDescent="0.2">
      <c r="D27" s="427"/>
      <c r="E27" s="645"/>
      <c r="F27" s="646"/>
      <c r="G27" s="646"/>
      <c r="H27" s="646"/>
      <c r="I27" s="646"/>
      <c r="J27" s="646"/>
      <c r="K27" s="646"/>
      <c r="L27" s="647"/>
    </row>
    <row r="28" spans="2:12" x14ac:dyDescent="0.2">
      <c r="D28" s="427"/>
      <c r="E28" s="645"/>
      <c r="F28" s="646"/>
      <c r="G28" s="646"/>
      <c r="H28" s="646"/>
      <c r="I28" s="646"/>
      <c r="J28" s="646"/>
      <c r="K28" s="646"/>
      <c r="L28" s="647"/>
    </row>
    <row r="29" spans="2:12" x14ac:dyDescent="0.2">
      <c r="D29" s="427"/>
      <c r="E29" s="645"/>
      <c r="F29" s="646"/>
      <c r="G29" s="646"/>
      <c r="H29" s="646"/>
      <c r="I29" s="646"/>
      <c r="J29" s="646"/>
      <c r="K29" s="646"/>
      <c r="L29" s="647"/>
    </row>
    <row r="30" spans="2:12" x14ac:dyDescent="0.2">
      <c r="D30" s="427"/>
      <c r="E30" s="645"/>
      <c r="F30" s="646"/>
      <c r="G30" s="646"/>
      <c r="H30" s="646"/>
      <c r="I30" s="646"/>
      <c r="J30" s="646"/>
      <c r="K30" s="646"/>
      <c r="L30" s="647"/>
    </row>
    <row r="31" spans="2:12" x14ac:dyDescent="0.2">
      <c r="D31" s="427"/>
      <c r="E31" s="645"/>
      <c r="F31" s="646"/>
      <c r="G31" s="646"/>
      <c r="H31" s="646"/>
      <c r="I31" s="646"/>
      <c r="J31" s="646"/>
      <c r="K31" s="646"/>
      <c r="L31" s="647"/>
    </row>
    <row r="32" spans="2:12" x14ac:dyDescent="0.2">
      <c r="D32" s="427"/>
      <c r="E32" s="661"/>
      <c r="F32" s="662"/>
      <c r="G32" s="662"/>
      <c r="H32" s="662"/>
      <c r="I32" s="662"/>
      <c r="J32" s="662"/>
      <c r="K32" s="662"/>
      <c r="L32" s="663"/>
    </row>
    <row r="33" spans="2:12" ht="13.5" thickBot="1" x14ac:dyDescent="0.25">
      <c r="B33" s="201"/>
      <c r="C33" s="201"/>
      <c r="D33" s="201"/>
      <c r="E33" s="201"/>
      <c r="F33" s="201"/>
      <c r="G33" s="201"/>
      <c r="H33" s="201"/>
      <c r="I33" s="201"/>
      <c r="J33" s="201"/>
      <c r="K33" s="201"/>
      <c r="L33" s="201"/>
    </row>
    <row r="34" spans="2:12" ht="13.5" thickTop="1" x14ac:dyDescent="0.2"/>
    <row r="35" spans="2:12" x14ac:dyDescent="0.2">
      <c r="B35" s="428" t="s">
        <v>1053</v>
      </c>
      <c r="C35" s="428"/>
      <c r="D35" s="428"/>
      <c r="E35" s="428"/>
    </row>
    <row r="37" spans="2:12" x14ac:dyDescent="0.2">
      <c r="B37" s="5"/>
      <c r="C37" s="105" t="s">
        <v>509</v>
      </c>
    </row>
    <row r="38" spans="2:12" ht="4.9000000000000004" customHeight="1" x14ac:dyDescent="0.2"/>
    <row r="39" spans="2:12" x14ac:dyDescent="0.2">
      <c r="B39" s="5"/>
      <c r="C39" s="105" t="s">
        <v>510</v>
      </c>
    </row>
    <row r="40" spans="2:12" ht="4.9000000000000004" customHeight="1" x14ac:dyDescent="0.2"/>
    <row r="41" spans="2:12" x14ac:dyDescent="0.2">
      <c r="B41" s="5"/>
      <c r="C41" s="105" t="s">
        <v>511</v>
      </c>
    </row>
    <row r="42" spans="2:12" ht="4.9000000000000004" customHeight="1" x14ac:dyDescent="0.2"/>
    <row r="43" spans="2:12" x14ac:dyDescent="0.2">
      <c r="B43" s="5"/>
      <c r="C43" s="105" t="s">
        <v>512</v>
      </c>
    </row>
    <row r="44" spans="2:12" ht="4.9000000000000004" customHeight="1" x14ac:dyDescent="0.2"/>
    <row r="45" spans="2:12" x14ac:dyDescent="0.2">
      <c r="B45" s="5"/>
      <c r="C45" s="105" t="s">
        <v>513</v>
      </c>
    </row>
    <row r="46" spans="2:12" ht="4.9000000000000004" customHeight="1" x14ac:dyDescent="0.2"/>
    <row r="47" spans="2:12" x14ac:dyDescent="0.2">
      <c r="B47" s="5"/>
      <c r="C47" s="105" t="s">
        <v>514</v>
      </c>
    </row>
    <row r="48" spans="2:12" ht="4.9000000000000004" customHeight="1" x14ac:dyDescent="0.2"/>
    <row r="49" spans="2:12" x14ac:dyDescent="0.2">
      <c r="B49" s="5"/>
      <c r="C49" s="105" t="s">
        <v>515</v>
      </c>
    </row>
    <row r="51" spans="2:12" ht="15.75" x14ac:dyDescent="0.25">
      <c r="B51" s="184" t="s">
        <v>495</v>
      </c>
      <c r="C51" s="178"/>
      <c r="D51" s="178"/>
      <c r="E51" s="178"/>
      <c r="F51" s="178"/>
      <c r="G51" s="178"/>
      <c r="H51" s="178"/>
      <c r="I51" s="178"/>
      <c r="J51" s="178"/>
      <c r="K51" s="178"/>
      <c r="L51" s="178"/>
    </row>
    <row r="53" spans="2:12" x14ac:dyDescent="0.2">
      <c r="B53" s="105" t="s">
        <v>508</v>
      </c>
    </row>
    <row r="54" spans="2:12" ht="4.9000000000000004" customHeight="1" x14ac:dyDescent="0.2"/>
    <row r="55" spans="2:12" x14ac:dyDescent="0.2">
      <c r="B55" s="654" t="s">
        <v>496</v>
      </c>
      <c r="C55" s="655"/>
      <c r="D55" s="655"/>
      <c r="E55" s="655"/>
      <c r="F55" s="655"/>
      <c r="G55" s="656"/>
      <c r="H55" s="633" t="s">
        <v>40</v>
      </c>
      <c r="I55" s="629" t="s">
        <v>42</v>
      </c>
      <c r="J55" s="570" t="s">
        <v>837</v>
      </c>
      <c r="K55" s="572"/>
      <c r="L55" s="2"/>
    </row>
    <row r="56" spans="2:12" x14ac:dyDescent="0.2">
      <c r="B56" s="657"/>
      <c r="C56" s="658"/>
      <c r="D56" s="658"/>
      <c r="E56" s="658"/>
      <c r="F56" s="658"/>
      <c r="G56" s="659"/>
      <c r="H56" s="634"/>
      <c r="I56" s="630"/>
      <c r="J56" s="406" t="s">
        <v>41</v>
      </c>
      <c r="K56" s="406" t="s">
        <v>42</v>
      </c>
      <c r="L56" s="3" t="s">
        <v>258</v>
      </c>
    </row>
    <row r="57" spans="2:12" ht="3.75" customHeight="1" x14ac:dyDescent="0.2"/>
    <row r="58" spans="2:12" ht="18" customHeight="1" x14ac:dyDescent="0.2">
      <c r="B58" s="505" t="s">
        <v>498</v>
      </c>
      <c r="C58" s="507"/>
      <c r="D58" s="507"/>
      <c r="E58" s="507"/>
      <c r="F58" s="507"/>
      <c r="G58" s="506"/>
      <c r="H58" s="429">
        <f>'10'!E79</f>
        <v>0</v>
      </c>
      <c r="I58" s="429">
        <f>'10'!F79</f>
        <v>0</v>
      </c>
      <c r="J58" s="429">
        <f>'10'!G79</f>
        <v>0</v>
      </c>
      <c r="K58" s="429">
        <f>'10'!H79</f>
        <v>0</v>
      </c>
      <c r="L58" s="430">
        <f>SUM(H58:K58)</f>
        <v>0</v>
      </c>
    </row>
    <row r="59" spans="2:12" ht="18" customHeight="1" x14ac:dyDescent="0.2">
      <c r="B59" s="505" t="s">
        <v>499</v>
      </c>
      <c r="C59" s="507"/>
      <c r="D59" s="507"/>
      <c r="E59" s="507"/>
      <c r="F59" s="507"/>
      <c r="G59" s="506"/>
      <c r="H59" s="431">
        <f>'10'!E9</f>
        <v>0</v>
      </c>
      <c r="I59" s="431">
        <f>'10'!F9</f>
        <v>0</v>
      </c>
      <c r="J59" s="431">
        <f>'10'!G9</f>
        <v>0</v>
      </c>
      <c r="K59" s="431">
        <f>'10'!H9</f>
        <v>0</v>
      </c>
      <c r="L59" s="430">
        <f>SUM(H59:K59)</f>
        <v>0</v>
      </c>
    </row>
    <row r="60" spans="2:12" x14ac:dyDescent="0.2">
      <c r="B60" s="639" t="s">
        <v>500</v>
      </c>
      <c r="C60" s="640"/>
      <c r="D60" s="640"/>
      <c r="E60" s="640"/>
      <c r="F60" s="640"/>
      <c r="G60" s="641"/>
      <c r="H60" s="660"/>
      <c r="I60" s="660"/>
      <c r="J60" s="660"/>
      <c r="K60" s="660"/>
      <c r="L60" s="638">
        <f>SUM(H60:K61)</f>
        <v>0</v>
      </c>
    </row>
    <row r="61" spans="2:12" x14ac:dyDescent="0.2">
      <c r="B61" s="642" t="s">
        <v>497</v>
      </c>
      <c r="C61" s="643"/>
      <c r="D61" s="643"/>
      <c r="E61" s="643"/>
      <c r="F61" s="643"/>
      <c r="G61" s="644"/>
      <c r="H61" s="660"/>
      <c r="I61" s="660"/>
      <c r="J61" s="660"/>
      <c r="K61" s="660"/>
      <c r="L61" s="638"/>
    </row>
    <row r="62" spans="2:12" ht="18" customHeight="1" x14ac:dyDescent="0.2">
      <c r="B62" s="505" t="s">
        <v>614</v>
      </c>
      <c r="C62" s="507"/>
      <c r="D62" s="507"/>
      <c r="E62" s="507"/>
      <c r="F62" s="507"/>
      <c r="G62" s="506"/>
      <c r="H62" s="432">
        <f>'13'!C59</f>
        <v>0</v>
      </c>
      <c r="I62" s="432">
        <f>'13'!D59</f>
        <v>0</v>
      </c>
      <c r="J62" s="432">
        <f>'13'!E59</f>
        <v>0</v>
      </c>
      <c r="K62" s="432">
        <f>'13'!F59</f>
        <v>0</v>
      </c>
      <c r="L62" s="433">
        <f>SUM(H62:K62)</f>
        <v>0</v>
      </c>
    </row>
    <row r="63" spans="2:12" ht="18" customHeight="1" x14ac:dyDescent="0.2">
      <c r="B63" s="505" t="s">
        <v>501</v>
      </c>
      <c r="C63" s="507"/>
      <c r="D63" s="507"/>
      <c r="E63" s="507"/>
      <c r="F63" s="507"/>
      <c r="G63" s="506"/>
      <c r="H63" s="272"/>
      <c r="I63" s="272"/>
      <c r="J63" s="272"/>
      <c r="K63" s="272"/>
      <c r="L63" s="430">
        <f>SUM(H63:K63)</f>
        <v>0</v>
      </c>
    </row>
    <row r="64" spans="2:12" ht="18" customHeight="1" x14ac:dyDescent="0.2">
      <c r="B64" s="505" t="s">
        <v>502</v>
      </c>
      <c r="C64" s="507"/>
      <c r="D64" s="507"/>
      <c r="E64" s="507"/>
      <c r="F64" s="507"/>
      <c r="G64" s="506"/>
      <c r="H64" s="272"/>
      <c r="I64" s="272"/>
      <c r="J64" s="272"/>
      <c r="K64" s="272"/>
      <c r="L64" s="430">
        <f>SUM(H64:K64)</f>
        <v>0</v>
      </c>
    </row>
    <row r="65" spans="2:12" ht="18" customHeight="1" x14ac:dyDescent="0.2">
      <c r="B65" s="505" t="s">
        <v>503</v>
      </c>
      <c r="C65" s="507"/>
      <c r="D65" s="507"/>
      <c r="E65" s="507"/>
      <c r="F65" s="507"/>
      <c r="G65" s="506"/>
      <c r="H65" s="272"/>
      <c r="I65" s="272"/>
      <c r="J65" s="272"/>
      <c r="K65" s="272"/>
      <c r="L65" s="430">
        <f>SUM(H65:K65)</f>
        <v>0</v>
      </c>
    </row>
    <row r="66" spans="2:12" ht="18" customHeight="1" x14ac:dyDescent="0.2">
      <c r="B66" s="512" t="s">
        <v>504</v>
      </c>
      <c r="C66" s="637"/>
      <c r="D66" s="637"/>
      <c r="E66" s="637"/>
      <c r="F66" s="637"/>
      <c r="G66" s="513"/>
      <c r="H66" s="429">
        <f>H58-H59-H60-H62-H63-H64-H65</f>
        <v>0</v>
      </c>
      <c r="I66" s="429">
        <f>I58-I59-I60-I62-I63-I64-I65</f>
        <v>0</v>
      </c>
      <c r="J66" s="429">
        <f>J58-J59-J60-J62-J63-J64-J65</f>
        <v>0</v>
      </c>
      <c r="K66" s="429">
        <f>K58-K59-K60-K62-K63-K64-K65</f>
        <v>0</v>
      </c>
      <c r="L66" s="430">
        <f>SUM(H66:K66)</f>
        <v>0</v>
      </c>
    </row>
    <row r="67" spans="2:12" ht="18" customHeight="1" x14ac:dyDescent="0.2">
      <c r="B67" s="505" t="s">
        <v>505</v>
      </c>
      <c r="C67" s="507"/>
      <c r="D67" s="507"/>
      <c r="E67" s="507"/>
      <c r="F67" s="507"/>
      <c r="G67" s="506"/>
      <c r="H67" s="434" t="e">
        <f>'6'!$N$40</f>
        <v>#DIV/0!</v>
      </c>
      <c r="I67" s="434" t="e">
        <f>'6'!$N$40</f>
        <v>#DIV/0!</v>
      </c>
      <c r="J67" s="434" t="e">
        <f>'6'!$N$40</f>
        <v>#DIV/0!</v>
      </c>
      <c r="K67" s="434" t="e">
        <f>'6'!$N$40</f>
        <v>#DIV/0!</v>
      </c>
      <c r="L67" s="435"/>
    </row>
    <row r="68" spans="2:12" ht="18" customHeight="1" x14ac:dyDescent="0.2">
      <c r="B68" s="512" t="s">
        <v>506</v>
      </c>
      <c r="C68" s="637"/>
      <c r="D68" s="637"/>
      <c r="E68" s="637"/>
      <c r="F68" s="637"/>
      <c r="G68" s="513"/>
      <c r="H68" s="310"/>
      <c r="I68" s="360">
        <v>1.3</v>
      </c>
      <c r="J68" s="360">
        <v>1</v>
      </c>
      <c r="K68" s="360">
        <v>1.3</v>
      </c>
      <c r="L68" s="435"/>
    </row>
    <row r="69" spans="2:12" ht="18" customHeight="1" x14ac:dyDescent="0.2">
      <c r="B69" s="512" t="s">
        <v>507</v>
      </c>
      <c r="C69" s="637"/>
      <c r="D69" s="637"/>
      <c r="E69" s="637"/>
      <c r="F69" s="637"/>
      <c r="G69" s="513"/>
      <c r="H69" s="360" t="e">
        <f>ROUND(H66*H67*H68,2)</f>
        <v>#DIV/0!</v>
      </c>
      <c r="I69" s="360" t="e">
        <f>ROUND(I66*I67*I68,2)</f>
        <v>#DIV/0!</v>
      </c>
      <c r="J69" s="360" t="e">
        <f>ROUND(J66*J67*J68,2)</f>
        <v>#DIV/0!</v>
      </c>
      <c r="K69" s="360" t="e">
        <f>ROUND(K66*K67*K68,2)</f>
        <v>#DIV/0!</v>
      </c>
      <c r="L69" s="419" t="e">
        <f>SUM(H69:K69)</f>
        <v>#DIV/0!</v>
      </c>
    </row>
    <row r="71" spans="2:12" x14ac:dyDescent="0.2">
      <c r="B71" s="436" t="s">
        <v>615</v>
      </c>
      <c r="C71" s="335"/>
      <c r="D71" s="335"/>
      <c r="E71" s="335"/>
      <c r="F71" s="335"/>
      <c r="G71" s="335"/>
      <c r="H71" s="335"/>
      <c r="I71" s="335"/>
      <c r="J71" s="335"/>
      <c r="K71" s="335"/>
      <c r="L71" s="335"/>
    </row>
    <row r="72" spans="2:12" x14ac:dyDescent="0.2">
      <c r="B72" s="437"/>
    </row>
    <row r="73" spans="2:12" x14ac:dyDescent="0.2">
      <c r="B73" s="437"/>
    </row>
    <row r="74" spans="2:12" ht="13.5" thickBot="1" x14ac:dyDescent="0.25">
      <c r="B74" s="201"/>
      <c r="C74" s="201"/>
      <c r="D74" s="201"/>
      <c r="E74" s="201"/>
      <c r="F74" s="201"/>
      <c r="G74" s="201"/>
      <c r="H74" s="201"/>
      <c r="I74" s="201"/>
      <c r="J74" s="201"/>
      <c r="K74" s="201"/>
      <c r="L74" s="201"/>
    </row>
    <row r="75" spans="2:12" ht="13.5" thickTop="1" x14ac:dyDescent="0.2">
      <c r="L75" s="208" t="s">
        <v>1032</v>
      </c>
    </row>
  </sheetData>
  <sheetProtection password="9317" sheet="1" objects="1" scenarios="1"/>
  <mergeCells count="38">
    <mergeCell ref="H60:H61"/>
    <mergeCell ref="I60:I61"/>
    <mergeCell ref="J60:J61"/>
    <mergeCell ref="K60:K61"/>
    <mergeCell ref="E31:L31"/>
    <mergeCell ref="E32:L32"/>
    <mergeCell ref="K22:L22"/>
    <mergeCell ref="K24:L24"/>
    <mergeCell ref="E26:L26"/>
    <mergeCell ref="E27:L27"/>
    <mergeCell ref="J55:K55"/>
    <mergeCell ref="B55:G56"/>
    <mergeCell ref="E29:L29"/>
    <mergeCell ref="E30:L30"/>
    <mergeCell ref="D14:L14"/>
    <mergeCell ref="D18:I18"/>
    <mergeCell ref="D20:I20"/>
    <mergeCell ref="D22:I22"/>
    <mergeCell ref="L60:L61"/>
    <mergeCell ref="K18:L18"/>
    <mergeCell ref="B58:G58"/>
    <mergeCell ref="B59:G59"/>
    <mergeCell ref="B60:G60"/>
    <mergeCell ref="B61:G61"/>
    <mergeCell ref="H55:H56"/>
    <mergeCell ref="I55:I56"/>
    <mergeCell ref="E28:L28"/>
    <mergeCell ref="D24:I24"/>
    <mergeCell ref="D16:L16"/>
    <mergeCell ref="K20:L20"/>
    <mergeCell ref="B69:G69"/>
    <mergeCell ref="B62:G62"/>
    <mergeCell ref="B63:G63"/>
    <mergeCell ref="B64:G64"/>
    <mergeCell ref="B65:G65"/>
    <mergeCell ref="B66:G66"/>
    <mergeCell ref="B67:G67"/>
    <mergeCell ref="B68:G68"/>
  </mergeCells>
  <phoneticPr fontId="4" type="noConversion"/>
  <printOptions horizontalCentered="1"/>
  <pageMargins left="0.37" right="0.37" top="0.77" bottom="0.71" header="0.5" footer="0.5"/>
  <pageSetup scale="77" orientation="portrait" r:id="rId1"/>
  <headerFooter alignWithMargins="0">
    <oddHeader>&amp;C&amp;"Arial,Bold"2020 Low-Income Housing Tax Credit Application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A387-619F-4C97-80E7-F8278E323444}">
  <dimension ref="A1:K32"/>
  <sheetViews>
    <sheetView zoomScaleNormal="100" zoomScaleSheetLayoutView="115" workbookViewId="0"/>
  </sheetViews>
  <sheetFormatPr defaultRowHeight="12.75" x14ac:dyDescent="0.2"/>
  <cols>
    <col min="1" max="1" width="4.7109375" customWidth="1"/>
    <col min="2" max="2" width="15.28515625" customWidth="1"/>
    <col min="3" max="3" width="9" customWidth="1"/>
    <col min="4" max="4" width="9"/>
    <col min="5" max="5" width="4.7109375" customWidth="1"/>
    <col min="6" max="6" width="3.7109375" customWidth="1"/>
    <col min="7" max="10" width="14.7109375" customWidth="1"/>
    <col min="11" max="11" width="14" customWidth="1"/>
  </cols>
  <sheetData>
    <row r="1" spans="1:11" x14ac:dyDescent="0.2">
      <c r="A1" s="324">
        <f>'12'!B1</f>
        <v>0</v>
      </c>
    </row>
    <row r="3" spans="1:11" ht="15.75" x14ac:dyDescent="0.25">
      <c r="A3" s="184" t="s">
        <v>1095</v>
      </c>
      <c r="B3" s="178"/>
      <c r="C3" s="178"/>
      <c r="D3" s="178"/>
      <c r="E3" s="178"/>
      <c r="F3" s="178"/>
      <c r="G3" s="178"/>
      <c r="H3" s="178"/>
      <c r="I3" s="178"/>
      <c r="J3" s="178"/>
      <c r="K3" s="178"/>
    </row>
    <row r="5" spans="1:11" x14ac:dyDescent="0.2">
      <c r="A5" s="105" t="s">
        <v>516</v>
      </c>
      <c r="B5" s="105"/>
      <c r="C5" s="105"/>
      <c r="D5" s="105"/>
      <c r="E5" s="105"/>
      <c r="F5" s="5"/>
      <c r="G5" s="105" t="s">
        <v>45</v>
      </c>
      <c r="H5" s="105" t="s">
        <v>1092</v>
      </c>
      <c r="I5" s="105"/>
      <c r="J5" s="105"/>
      <c r="K5" s="237"/>
    </row>
    <row r="6" spans="1:11" x14ac:dyDescent="0.2">
      <c r="A6" s="105"/>
      <c r="B6" s="105"/>
      <c r="C6" s="105"/>
      <c r="D6" s="105"/>
      <c r="E6" s="105"/>
      <c r="F6" s="5"/>
      <c r="G6" s="105" t="s">
        <v>44</v>
      </c>
      <c r="H6" s="105"/>
      <c r="I6" s="105"/>
      <c r="J6" s="105"/>
      <c r="K6" s="105"/>
    </row>
    <row r="7" spans="1:11" x14ac:dyDescent="0.2">
      <c r="A7" s="105"/>
      <c r="B7" s="105"/>
      <c r="C7" s="105"/>
      <c r="D7" s="105"/>
      <c r="E7" s="105"/>
      <c r="F7" s="105"/>
      <c r="G7" s="105"/>
      <c r="H7" s="105" t="s">
        <v>527</v>
      </c>
      <c r="I7" s="105"/>
      <c r="J7" s="105"/>
      <c r="K7" s="309"/>
    </row>
    <row r="8" spans="1:11" x14ac:dyDescent="0.2">
      <c r="A8" s="105"/>
      <c r="B8" s="105"/>
      <c r="C8" s="105" t="s">
        <v>517</v>
      </c>
      <c r="D8" s="105"/>
      <c r="E8" s="105"/>
      <c r="F8" s="5"/>
      <c r="G8" s="105" t="s">
        <v>518</v>
      </c>
      <c r="H8" s="105"/>
      <c r="I8" s="105"/>
      <c r="J8" s="105"/>
      <c r="K8" s="105"/>
    </row>
    <row r="9" spans="1:11" x14ac:dyDescent="0.2">
      <c r="A9" s="105"/>
      <c r="B9" s="105"/>
      <c r="C9" s="105"/>
      <c r="D9" s="105"/>
      <c r="E9" s="105"/>
      <c r="F9" s="5"/>
      <c r="G9" s="105" t="s">
        <v>519</v>
      </c>
      <c r="H9" s="105" t="s">
        <v>529</v>
      </c>
      <c r="I9" s="105"/>
      <c r="J9" s="105"/>
      <c r="K9" s="219">
        <f>'9'!F28</f>
        <v>0</v>
      </c>
    </row>
    <row r="10" spans="1:11" x14ac:dyDescent="0.2">
      <c r="A10" s="105"/>
      <c r="B10" s="105"/>
      <c r="C10" s="105"/>
      <c r="D10" s="105"/>
      <c r="E10" s="105"/>
      <c r="F10" s="105"/>
      <c r="G10" s="105"/>
      <c r="H10" s="105"/>
      <c r="I10" s="105"/>
      <c r="J10" s="105"/>
      <c r="K10" s="105"/>
    </row>
    <row r="11" spans="1:11" x14ac:dyDescent="0.2">
      <c r="A11" s="105"/>
      <c r="B11" s="105"/>
      <c r="C11" s="105" t="s">
        <v>520</v>
      </c>
      <c r="D11" s="105"/>
      <c r="E11" s="105"/>
      <c r="F11" s="5"/>
      <c r="G11" s="105" t="s">
        <v>521</v>
      </c>
      <c r="H11" s="105"/>
      <c r="I11" s="105"/>
      <c r="J11" s="105"/>
      <c r="K11" s="105"/>
    </row>
    <row r="12" spans="1:11" x14ac:dyDescent="0.2">
      <c r="A12" s="105"/>
      <c r="B12" s="105"/>
      <c r="C12" s="105"/>
      <c r="D12" s="105"/>
      <c r="E12" s="105"/>
      <c r="F12" s="5"/>
      <c r="G12" s="105" t="s">
        <v>522</v>
      </c>
      <c r="H12" s="105"/>
      <c r="I12" s="105"/>
      <c r="J12" s="105"/>
      <c r="K12" s="105"/>
    </row>
    <row r="13" spans="1:11" x14ac:dyDescent="0.2">
      <c r="A13" s="105"/>
      <c r="B13" s="105"/>
      <c r="C13" s="105"/>
      <c r="D13" s="105"/>
      <c r="E13" s="105"/>
      <c r="F13" s="105"/>
      <c r="G13" s="105"/>
      <c r="H13" s="105"/>
      <c r="I13" s="105"/>
      <c r="J13" s="105"/>
      <c r="K13" s="105"/>
    </row>
    <row r="14" spans="1:11" x14ac:dyDescent="0.2">
      <c r="A14" s="105" t="s">
        <v>523</v>
      </c>
      <c r="B14" s="105"/>
      <c r="C14" s="471"/>
      <c r="D14" s="472"/>
      <c r="E14" s="472"/>
      <c r="F14" s="472"/>
      <c r="G14" s="472"/>
      <c r="H14" s="472"/>
      <c r="I14" s="472"/>
      <c r="J14" s="472"/>
      <c r="K14" s="473"/>
    </row>
    <row r="15" spans="1:11" x14ac:dyDescent="0.2">
      <c r="A15" s="105"/>
      <c r="B15" s="105"/>
      <c r="C15" s="105"/>
      <c r="D15" s="105"/>
      <c r="E15" s="105"/>
      <c r="F15" s="105"/>
      <c r="G15" s="105"/>
      <c r="H15" s="105"/>
      <c r="I15" s="105"/>
      <c r="J15" s="105"/>
      <c r="K15" s="105"/>
    </row>
    <row r="16" spans="1:11" x14ac:dyDescent="0.2">
      <c r="A16" s="105" t="s">
        <v>524</v>
      </c>
      <c r="B16" s="105"/>
      <c r="C16" s="471"/>
      <c r="D16" s="472"/>
      <c r="E16" s="472"/>
      <c r="F16" s="472"/>
      <c r="G16" s="472"/>
      <c r="H16" s="472"/>
      <c r="I16" s="472"/>
      <c r="J16" s="472"/>
      <c r="K16" s="473"/>
    </row>
    <row r="17" spans="1:11" x14ac:dyDescent="0.2">
      <c r="A17" s="105"/>
      <c r="B17" s="105"/>
      <c r="C17" s="105"/>
      <c r="D17" s="105"/>
      <c r="E17" s="105"/>
      <c r="F17" s="105"/>
      <c r="G17" s="105"/>
      <c r="H17" s="105"/>
      <c r="I17" s="105"/>
      <c r="J17" s="105"/>
      <c r="K17" s="105"/>
    </row>
    <row r="18" spans="1:11" x14ac:dyDescent="0.2">
      <c r="A18" s="105" t="s">
        <v>102</v>
      </c>
      <c r="B18" s="105"/>
      <c r="C18" s="471"/>
      <c r="D18" s="472"/>
      <c r="E18" s="472"/>
      <c r="F18" s="472"/>
      <c r="G18" s="472"/>
      <c r="H18" s="473"/>
      <c r="I18" s="446" t="s">
        <v>75</v>
      </c>
      <c r="J18" s="471"/>
      <c r="K18" s="473"/>
    </row>
    <row r="19" spans="1:11" x14ac:dyDescent="0.2">
      <c r="A19" s="105"/>
      <c r="B19" s="105"/>
      <c r="C19" s="105"/>
      <c r="D19" s="105"/>
      <c r="E19" s="105"/>
      <c r="F19" s="105"/>
      <c r="G19" s="105"/>
      <c r="H19" s="105"/>
      <c r="I19" s="105"/>
      <c r="J19" s="105"/>
      <c r="K19" s="105"/>
    </row>
    <row r="20" spans="1:11" x14ac:dyDescent="0.2">
      <c r="A20" s="105" t="s">
        <v>49</v>
      </c>
      <c r="B20" s="105"/>
      <c r="C20" s="471"/>
      <c r="D20" s="472"/>
      <c r="E20" s="472"/>
      <c r="F20" s="472"/>
      <c r="G20" s="472"/>
      <c r="H20" s="473"/>
      <c r="I20" s="446" t="s">
        <v>79</v>
      </c>
      <c r="J20" s="488"/>
      <c r="K20" s="490"/>
    </row>
    <row r="21" spans="1:11" x14ac:dyDescent="0.2">
      <c r="A21" s="105"/>
      <c r="B21" s="105"/>
      <c r="C21" s="105"/>
      <c r="D21" s="105"/>
      <c r="E21" s="105"/>
      <c r="F21" s="105"/>
      <c r="G21" s="105"/>
      <c r="H21" s="105"/>
      <c r="I21" s="105"/>
      <c r="J21" s="105"/>
      <c r="K21" s="105"/>
    </row>
    <row r="22" spans="1:11" x14ac:dyDescent="0.2">
      <c r="A22" s="105" t="s">
        <v>50</v>
      </c>
      <c r="B22" s="105"/>
      <c r="C22" s="471"/>
      <c r="D22" s="472"/>
      <c r="E22" s="472"/>
      <c r="F22" s="472"/>
      <c r="G22" s="472"/>
      <c r="H22" s="473"/>
      <c r="I22" s="446" t="s">
        <v>78</v>
      </c>
      <c r="J22" s="488"/>
      <c r="K22" s="490"/>
    </row>
    <row r="23" spans="1:11" x14ac:dyDescent="0.2">
      <c r="A23" s="105"/>
      <c r="B23" s="105"/>
      <c r="C23" s="105"/>
      <c r="D23" s="105"/>
      <c r="E23" s="105"/>
      <c r="F23" s="105"/>
      <c r="G23" s="105"/>
      <c r="H23" s="105"/>
      <c r="I23" s="105"/>
      <c r="J23" s="105"/>
      <c r="K23" s="105"/>
    </row>
    <row r="24" spans="1:11" x14ac:dyDescent="0.2">
      <c r="A24" s="105" t="s">
        <v>51</v>
      </c>
      <c r="B24" s="105"/>
      <c r="C24" s="648"/>
      <c r="D24" s="649"/>
      <c r="E24" s="649"/>
      <c r="F24" s="649"/>
      <c r="G24" s="649"/>
      <c r="H24" s="650"/>
      <c r="I24" s="446" t="s">
        <v>80</v>
      </c>
      <c r="J24" s="485"/>
      <c r="K24" s="473"/>
    </row>
    <row r="25" spans="1:11" x14ac:dyDescent="0.2">
      <c r="A25" s="105"/>
      <c r="B25" s="105"/>
      <c r="C25" s="427"/>
      <c r="D25" s="427"/>
      <c r="E25" s="427"/>
      <c r="F25" s="427"/>
      <c r="G25" s="427"/>
      <c r="H25" s="427"/>
      <c r="I25" s="181"/>
      <c r="J25" s="4"/>
      <c r="K25" s="182"/>
    </row>
    <row r="26" spans="1:11" x14ac:dyDescent="0.2">
      <c r="A26" s="105" t="s">
        <v>525</v>
      </c>
      <c r="B26" s="105"/>
      <c r="C26" s="427"/>
      <c r="D26" s="651"/>
      <c r="E26" s="652"/>
      <c r="F26" s="652"/>
      <c r="G26" s="652"/>
      <c r="H26" s="652"/>
      <c r="I26" s="652"/>
      <c r="J26" s="652"/>
      <c r="K26" s="653"/>
    </row>
    <row r="27" spans="1:11" x14ac:dyDescent="0.2">
      <c r="A27" s="105"/>
      <c r="B27" s="105"/>
      <c r="C27" s="427"/>
      <c r="D27" s="645"/>
      <c r="E27" s="646"/>
      <c r="F27" s="646"/>
      <c r="G27" s="646"/>
      <c r="H27" s="646"/>
      <c r="I27" s="646"/>
      <c r="J27" s="646"/>
      <c r="K27" s="647"/>
    </row>
    <row r="28" spans="1:11" x14ac:dyDescent="0.2">
      <c r="A28" s="105"/>
      <c r="B28" s="105"/>
      <c r="C28" s="427"/>
      <c r="D28" s="645"/>
      <c r="E28" s="646"/>
      <c r="F28" s="646"/>
      <c r="G28" s="646"/>
      <c r="H28" s="646"/>
      <c r="I28" s="646"/>
      <c r="J28" s="646"/>
      <c r="K28" s="647"/>
    </row>
    <row r="29" spans="1:11" x14ac:dyDescent="0.2">
      <c r="A29" s="105"/>
      <c r="B29" s="105"/>
      <c r="C29" s="427"/>
      <c r="D29" s="645"/>
      <c r="E29" s="646"/>
      <c r="F29" s="646"/>
      <c r="G29" s="646"/>
      <c r="H29" s="646"/>
      <c r="I29" s="646"/>
      <c r="J29" s="646"/>
      <c r="K29" s="647"/>
    </row>
    <row r="30" spans="1:11" x14ac:dyDescent="0.2">
      <c r="A30" s="105"/>
      <c r="B30" s="105"/>
      <c r="C30" s="427"/>
      <c r="D30" s="645"/>
      <c r="E30" s="646"/>
      <c r="F30" s="646"/>
      <c r="G30" s="646"/>
      <c r="H30" s="646"/>
      <c r="I30" s="646"/>
      <c r="J30" s="646"/>
      <c r="K30" s="647"/>
    </row>
    <row r="31" spans="1:11" x14ac:dyDescent="0.2">
      <c r="A31" s="105"/>
      <c r="B31" s="105"/>
      <c r="C31" s="427"/>
      <c r="D31" s="645"/>
      <c r="E31" s="646"/>
      <c r="F31" s="646"/>
      <c r="G31" s="646"/>
      <c r="H31" s="646"/>
      <c r="I31" s="646"/>
      <c r="J31" s="646"/>
      <c r="K31" s="647"/>
    </row>
    <row r="32" spans="1:11" x14ac:dyDescent="0.2">
      <c r="A32" s="105"/>
      <c r="B32" s="105"/>
      <c r="C32" s="427"/>
      <c r="D32" s="661"/>
      <c r="E32" s="662"/>
      <c r="F32" s="662"/>
      <c r="G32" s="662"/>
      <c r="H32" s="662"/>
      <c r="I32" s="662"/>
      <c r="J32" s="662"/>
      <c r="K32" s="663"/>
    </row>
  </sheetData>
  <mergeCells count="17">
    <mergeCell ref="D28:K28"/>
    <mergeCell ref="D29:K29"/>
    <mergeCell ref="D30:K30"/>
    <mergeCell ref="D31:K31"/>
    <mergeCell ref="D32:K32"/>
    <mergeCell ref="D27:K27"/>
    <mergeCell ref="C14:K14"/>
    <mergeCell ref="C16:K16"/>
    <mergeCell ref="C18:H18"/>
    <mergeCell ref="J18:K18"/>
    <mergeCell ref="C20:H20"/>
    <mergeCell ref="J20:K20"/>
    <mergeCell ref="C22:H22"/>
    <mergeCell ref="J22:K22"/>
    <mergeCell ref="C24:H24"/>
    <mergeCell ref="J24:K24"/>
    <mergeCell ref="D26:K26"/>
  </mergeCells>
  <pageMargins left="0.7" right="0.7" top="0.75" bottom="0.75" header="0.3" footer="0.3"/>
  <pageSetup scale="77"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fitToPage="1"/>
  </sheetPr>
  <dimension ref="B1:G67"/>
  <sheetViews>
    <sheetView zoomScale="90" zoomScaleNormal="90" workbookViewId="0"/>
  </sheetViews>
  <sheetFormatPr defaultColWidth="9" defaultRowHeight="12.75" x14ac:dyDescent="0.2"/>
  <cols>
    <col min="1" max="1" width="1.7109375" style="105" customWidth="1"/>
    <col min="2" max="2" width="36.7109375" style="105" customWidth="1"/>
    <col min="3" max="7" width="15.7109375" style="105" customWidth="1"/>
    <col min="8" max="8" width="1.7109375" style="105" customWidth="1"/>
    <col min="9" max="16384" width="9" style="105"/>
  </cols>
  <sheetData>
    <row r="1" spans="2:7" x14ac:dyDescent="0.2">
      <c r="B1" s="324">
        <f>'1'!J4</f>
        <v>0</v>
      </c>
      <c r="C1" s="154"/>
      <c r="G1" s="325">
        <f>'1'!P4</f>
        <v>0</v>
      </c>
    </row>
    <row r="3" spans="2:7" ht="15.75" x14ac:dyDescent="0.25">
      <c r="B3" s="184" t="s">
        <v>616</v>
      </c>
      <c r="C3" s="178"/>
      <c r="D3" s="178"/>
      <c r="E3" s="178"/>
      <c r="F3" s="178"/>
      <c r="G3" s="178"/>
    </row>
    <row r="4" spans="2:7" ht="4.9000000000000004" customHeight="1" x14ac:dyDescent="0.2"/>
    <row r="5" spans="2:7" x14ac:dyDescent="0.2">
      <c r="B5" s="154" t="s">
        <v>526</v>
      </c>
    </row>
    <row r="7" spans="2:7" x14ac:dyDescent="0.2">
      <c r="B7" s="185" t="s">
        <v>923</v>
      </c>
    </row>
    <row r="8" spans="2:7" x14ac:dyDescent="0.2">
      <c r="B8" s="185" t="s">
        <v>960</v>
      </c>
    </row>
    <row r="10" spans="2:7" x14ac:dyDescent="0.2">
      <c r="B10" s="631" t="s">
        <v>959</v>
      </c>
      <c r="C10" s="633" t="s">
        <v>40</v>
      </c>
      <c r="D10" s="629" t="s">
        <v>42</v>
      </c>
      <c r="E10" s="570" t="s">
        <v>837</v>
      </c>
      <c r="F10" s="572"/>
      <c r="G10" s="2"/>
    </row>
    <row r="11" spans="2:7" x14ac:dyDescent="0.2">
      <c r="B11" s="632"/>
      <c r="C11" s="634"/>
      <c r="D11" s="630"/>
      <c r="E11" s="406" t="s">
        <v>41</v>
      </c>
      <c r="F11" s="406" t="s">
        <v>42</v>
      </c>
      <c r="G11" s="3" t="s">
        <v>258</v>
      </c>
    </row>
    <row r="12" spans="2:7" ht="4.9000000000000004" customHeight="1" x14ac:dyDescent="0.2"/>
    <row r="13" spans="2:7" ht="18" customHeight="1" x14ac:dyDescent="0.2">
      <c r="B13" s="267" t="s">
        <v>903</v>
      </c>
      <c r="C13" s="259">
        <f>'10'!E9</f>
        <v>0</v>
      </c>
      <c r="D13" s="260"/>
      <c r="E13" s="259">
        <f>'10'!G9</f>
        <v>0</v>
      </c>
      <c r="F13" s="261"/>
      <c r="G13" s="262">
        <f>SUM(C13:F13)</f>
        <v>0</v>
      </c>
    </row>
    <row r="14" spans="2:7" ht="18" customHeight="1" x14ac:dyDescent="0.2">
      <c r="B14" s="268" t="s">
        <v>962</v>
      </c>
      <c r="C14" s="264"/>
      <c r="D14" s="264"/>
      <c r="E14" s="264"/>
      <c r="F14" s="264"/>
      <c r="G14" s="265"/>
    </row>
    <row r="15" spans="2:7" ht="18" customHeight="1" x14ac:dyDescent="0.2">
      <c r="B15" s="269" t="s">
        <v>462</v>
      </c>
      <c r="C15" s="259">
        <f>'10'!E77</f>
        <v>0</v>
      </c>
      <c r="D15" s="259">
        <f>'10'!F77</f>
        <v>0</v>
      </c>
      <c r="E15" s="260"/>
      <c r="F15" s="259">
        <f>'10'!H77</f>
        <v>0</v>
      </c>
      <c r="G15" s="262">
        <f>SUM(C15:F15)</f>
        <v>0</v>
      </c>
    </row>
    <row r="16" spans="2:7" ht="18" customHeight="1" x14ac:dyDescent="0.2">
      <c r="B16" s="270" t="s">
        <v>896</v>
      </c>
      <c r="C16" s="263">
        <f>'10-A'!C25+'10-A'!C26+'10-A'!C27</f>
        <v>0</v>
      </c>
      <c r="D16" s="263">
        <f>'10-A'!D25+'10-A'!D26+'10-A'!D27</f>
        <v>0</v>
      </c>
      <c r="E16" s="260"/>
      <c r="F16" s="263">
        <f>'10-A'!F25+'10-A'!F26+'10-A'!F27</f>
        <v>0</v>
      </c>
      <c r="G16" s="262">
        <f>SUM(C16:F16)</f>
        <v>0</v>
      </c>
    </row>
    <row r="17" spans="2:7" ht="18" customHeight="1" x14ac:dyDescent="0.2">
      <c r="B17" s="270" t="s">
        <v>446</v>
      </c>
      <c r="C17" s="259">
        <f>'10'!E69+'10-A'!C22</f>
        <v>0</v>
      </c>
      <c r="D17" s="259">
        <f>'10'!F69+'10-A'!D22</f>
        <v>0</v>
      </c>
      <c r="E17" s="260"/>
      <c r="F17" s="259">
        <f>'10'!H69+'10-A'!F22</f>
        <v>0</v>
      </c>
      <c r="G17" s="262">
        <f t="shared" ref="G17:G58" si="0">SUM(C17:F17)</f>
        <v>0</v>
      </c>
    </row>
    <row r="18" spans="2:7" ht="18" customHeight="1" x14ac:dyDescent="0.2">
      <c r="B18" s="270" t="s">
        <v>963</v>
      </c>
      <c r="C18" s="259">
        <f>'10-A'!C33+'10-A'!C34+'10-A'!C35+'10-A'!C36+'10-A'!C37</f>
        <v>0</v>
      </c>
      <c r="D18" s="259">
        <f>'10-A'!D33+'10-A'!D34+'10-A'!D35+'10-A'!D36+'10-A'!D37</f>
        <v>0</v>
      </c>
      <c r="E18" s="260"/>
      <c r="F18" s="259">
        <f>'10-A'!F33+'10-A'!F34+'10-A'!F35+'10-A'!F36+'10-A'!F37</f>
        <v>0</v>
      </c>
      <c r="G18" s="262">
        <f t="shared" si="0"/>
        <v>0</v>
      </c>
    </row>
    <row r="19" spans="2:7" ht="18" customHeight="1" x14ac:dyDescent="0.2">
      <c r="B19" s="268" t="s">
        <v>964</v>
      </c>
      <c r="C19" s="264"/>
      <c r="D19" s="264"/>
      <c r="E19" s="264"/>
      <c r="F19" s="264"/>
      <c r="G19" s="265"/>
    </row>
    <row r="20" spans="2:7" ht="18" customHeight="1" x14ac:dyDescent="0.2">
      <c r="B20" s="256" t="s">
        <v>909</v>
      </c>
      <c r="C20" s="251"/>
      <c r="D20" s="251"/>
      <c r="E20" s="251"/>
      <c r="F20" s="251"/>
      <c r="G20" s="262">
        <f t="shared" si="0"/>
        <v>0</v>
      </c>
    </row>
    <row r="21" spans="2:7" ht="18" customHeight="1" x14ac:dyDescent="0.2">
      <c r="B21" s="270" t="s">
        <v>897</v>
      </c>
      <c r="C21" s="251"/>
      <c r="D21" s="251"/>
      <c r="E21" s="251"/>
      <c r="F21" s="251"/>
      <c r="G21" s="262">
        <f t="shared" si="0"/>
        <v>0</v>
      </c>
    </row>
    <row r="22" spans="2:7" ht="18" customHeight="1" x14ac:dyDescent="0.2">
      <c r="B22" s="270" t="s">
        <v>901</v>
      </c>
      <c r="C22" s="251"/>
      <c r="D22" s="251"/>
      <c r="E22" s="251"/>
      <c r="F22" s="251"/>
      <c r="G22" s="262">
        <f t="shared" si="0"/>
        <v>0</v>
      </c>
    </row>
    <row r="23" spans="2:7" ht="18" customHeight="1" x14ac:dyDescent="0.2">
      <c r="B23" s="270" t="s">
        <v>908</v>
      </c>
      <c r="C23" s="251"/>
      <c r="D23" s="251"/>
      <c r="E23" s="251"/>
      <c r="F23" s="251"/>
      <c r="G23" s="262">
        <f t="shared" si="0"/>
        <v>0</v>
      </c>
    </row>
    <row r="24" spans="2:7" ht="18" customHeight="1" x14ac:dyDescent="0.2">
      <c r="B24" s="270" t="s">
        <v>899</v>
      </c>
      <c r="C24" s="251"/>
      <c r="D24" s="251"/>
      <c r="E24" s="251"/>
      <c r="F24" s="251"/>
      <c r="G24" s="262">
        <f t="shared" si="0"/>
        <v>0</v>
      </c>
    </row>
    <row r="25" spans="2:7" ht="18" customHeight="1" x14ac:dyDescent="0.2">
      <c r="B25" s="256" t="s">
        <v>910</v>
      </c>
      <c r="C25" s="251"/>
      <c r="D25" s="251"/>
      <c r="E25" s="251"/>
      <c r="F25" s="251"/>
      <c r="G25" s="262">
        <f t="shared" si="0"/>
        <v>0</v>
      </c>
    </row>
    <row r="26" spans="2:7" ht="18" customHeight="1" x14ac:dyDescent="0.2">
      <c r="B26" s="270" t="s">
        <v>904</v>
      </c>
      <c r="C26" s="251"/>
      <c r="D26" s="251"/>
      <c r="E26" s="251"/>
      <c r="F26" s="251"/>
      <c r="G26" s="262">
        <f t="shared" si="0"/>
        <v>0</v>
      </c>
    </row>
    <row r="27" spans="2:7" ht="18" customHeight="1" x14ac:dyDescent="0.2">
      <c r="B27" s="270" t="s">
        <v>898</v>
      </c>
      <c r="C27" s="251"/>
      <c r="D27" s="251"/>
      <c r="E27" s="251"/>
      <c r="F27" s="251"/>
      <c r="G27" s="262">
        <f t="shared" si="0"/>
        <v>0</v>
      </c>
    </row>
    <row r="28" spans="2:7" ht="18" customHeight="1" x14ac:dyDescent="0.2">
      <c r="B28" s="270" t="s">
        <v>902</v>
      </c>
      <c r="C28" s="251"/>
      <c r="D28" s="251"/>
      <c r="E28" s="251"/>
      <c r="F28" s="251"/>
      <c r="G28" s="262">
        <f t="shared" si="0"/>
        <v>0</v>
      </c>
    </row>
    <row r="29" spans="2:7" ht="18" customHeight="1" x14ac:dyDescent="0.2">
      <c r="B29" s="270" t="s">
        <v>965</v>
      </c>
      <c r="C29" s="251"/>
      <c r="D29" s="251"/>
      <c r="E29" s="251"/>
      <c r="F29" s="251"/>
      <c r="G29" s="262">
        <f t="shared" si="0"/>
        <v>0</v>
      </c>
    </row>
    <row r="30" spans="2:7" ht="18" customHeight="1" x14ac:dyDescent="0.2">
      <c r="B30" s="270" t="s">
        <v>907</v>
      </c>
      <c r="C30" s="251"/>
      <c r="D30" s="251"/>
      <c r="E30" s="251"/>
      <c r="F30" s="251"/>
      <c r="G30" s="262">
        <f t="shared" si="0"/>
        <v>0</v>
      </c>
    </row>
    <row r="31" spans="2:7" ht="18" customHeight="1" x14ac:dyDescent="0.2">
      <c r="B31" s="256" t="s">
        <v>912</v>
      </c>
      <c r="C31" s="251"/>
      <c r="D31" s="251"/>
      <c r="E31" s="251"/>
      <c r="F31" s="251"/>
      <c r="G31" s="262">
        <f t="shared" si="0"/>
        <v>0</v>
      </c>
    </row>
    <row r="32" spans="2:7" ht="18" customHeight="1" x14ac:dyDescent="0.2">
      <c r="B32" s="270" t="s">
        <v>961</v>
      </c>
      <c r="C32" s="251"/>
      <c r="D32" s="251"/>
      <c r="E32" s="251"/>
      <c r="F32" s="251"/>
      <c r="G32" s="262">
        <f t="shared" si="0"/>
        <v>0</v>
      </c>
    </row>
    <row r="33" spans="2:7" ht="18" customHeight="1" x14ac:dyDescent="0.2">
      <c r="B33" s="270" t="s">
        <v>900</v>
      </c>
      <c r="C33" s="251"/>
      <c r="D33" s="251"/>
      <c r="E33" s="251"/>
      <c r="F33" s="251"/>
      <c r="G33" s="262">
        <f t="shared" si="0"/>
        <v>0</v>
      </c>
    </row>
    <row r="34" spans="2:7" ht="18" customHeight="1" x14ac:dyDescent="0.2">
      <c r="B34" s="270" t="s">
        <v>906</v>
      </c>
      <c r="C34" s="251"/>
      <c r="D34" s="251"/>
      <c r="E34" s="251"/>
      <c r="F34" s="251"/>
      <c r="G34" s="262">
        <f t="shared" si="0"/>
        <v>0</v>
      </c>
    </row>
    <row r="35" spans="2:7" ht="18" customHeight="1" x14ac:dyDescent="0.2">
      <c r="B35" s="270" t="s">
        <v>966</v>
      </c>
      <c r="C35" s="251"/>
      <c r="D35" s="251"/>
      <c r="E35" s="251"/>
      <c r="F35" s="251"/>
      <c r="G35" s="262">
        <f t="shared" si="0"/>
        <v>0</v>
      </c>
    </row>
    <row r="36" spans="2:7" ht="18" customHeight="1" x14ac:dyDescent="0.2">
      <c r="B36" s="270" t="s">
        <v>331</v>
      </c>
      <c r="C36" s="251"/>
      <c r="D36" s="251"/>
      <c r="E36" s="251"/>
      <c r="F36" s="251"/>
      <c r="G36" s="262">
        <f t="shared" si="0"/>
        <v>0</v>
      </c>
    </row>
    <row r="37" spans="2:7" ht="18" customHeight="1" x14ac:dyDescent="0.2">
      <c r="B37" s="270" t="s">
        <v>905</v>
      </c>
      <c r="C37" s="251"/>
      <c r="D37" s="251"/>
      <c r="E37" s="251"/>
      <c r="F37" s="251"/>
      <c r="G37" s="262">
        <f t="shared" si="0"/>
        <v>0</v>
      </c>
    </row>
    <row r="38" spans="2:7" ht="18" customHeight="1" x14ac:dyDescent="0.2">
      <c r="B38" s="256" t="s">
        <v>913</v>
      </c>
      <c r="C38" s="251"/>
      <c r="D38" s="251"/>
      <c r="E38" s="251"/>
      <c r="F38" s="251"/>
      <c r="G38" s="262">
        <f t="shared" si="0"/>
        <v>0</v>
      </c>
    </row>
    <row r="39" spans="2:7" ht="18" customHeight="1" x14ac:dyDescent="0.2">
      <c r="B39" s="271"/>
      <c r="C39" s="251"/>
      <c r="D39" s="251"/>
      <c r="E39" s="251"/>
      <c r="F39" s="251"/>
      <c r="G39" s="262">
        <f t="shared" si="0"/>
        <v>0</v>
      </c>
    </row>
    <row r="40" spans="2:7" ht="18" customHeight="1" x14ac:dyDescent="0.2">
      <c r="B40" s="271"/>
      <c r="C40" s="251"/>
      <c r="D40" s="251"/>
      <c r="E40" s="251"/>
      <c r="F40" s="251"/>
      <c r="G40" s="262">
        <f t="shared" si="0"/>
        <v>0</v>
      </c>
    </row>
    <row r="41" spans="2:7" ht="18" customHeight="1" x14ac:dyDescent="0.2">
      <c r="B41" s="271"/>
      <c r="C41" s="251"/>
      <c r="D41" s="251"/>
      <c r="E41" s="251"/>
      <c r="F41" s="251"/>
      <c r="G41" s="262">
        <f t="shared" si="0"/>
        <v>0</v>
      </c>
    </row>
    <row r="42" spans="2:7" ht="18" customHeight="1" x14ac:dyDescent="0.2">
      <c r="B42" s="271"/>
      <c r="C42" s="251"/>
      <c r="D42" s="251"/>
      <c r="E42" s="251"/>
      <c r="F42" s="251"/>
      <c r="G42" s="262">
        <f t="shared" si="0"/>
        <v>0</v>
      </c>
    </row>
    <row r="43" spans="2:7" ht="18" customHeight="1" x14ac:dyDescent="0.2">
      <c r="B43" s="271"/>
      <c r="C43" s="251"/>
      <c r="D43" s="251"/>
      <c r="E43" s="251"/>
      <c r="F43" s="251"/>
      <c r="G43" s="262">
        <f t="shared" si="0"/>
        <v>0</v>
      </c>
    </row>
    <row r="44" spans="2:7" ht="18" customHeight="1" x14ac:dyDescent="0.2">
      <c r="B44" s="271"/>
      <c r="C44" s="251"/>
      <c r="D44" s="251"/>
      <c r="E44" s="251"/>
      <c r="F44" s="251"/>
      <c r="G44" s="262">
        <f t="shared" si="0"/>
        <v>0</v>
      </c>
    </row>
    <row r="45" spans="2:7" ht="18" customHeight="1" x14ac:dyDescent="0.2">
      <c r="B45" s="271"/>
      <c r="C45" s="251"/>
      <c r="D45" s="251"/>
      <c r="E45" s="251"/>
      <c r="F45" s="251"/>
      <c r="G45" s="262">
        <f t="shared" si="0"/>
        <v>0</v>
      </c>
    </row>
    <row r="46" spans="2:7" ht="18" customHeight="1" x14ac:dyDescent="0.2">
      <c r="B46" s="258"/>
      <c r="C46" s="251"/>
      <c r="D46" s="251"/>
      <c r="E46" s="251"/>
      <c r="F46" s="251"/>
      <c r="G46" s="262">
        <f t="shared" si="0"/>
        <v>0</v>
      </c>
    </row>
    <row r="47" spans="2:7" ht="18" customHeight="1" x14ac:dyDescent="0.2">
      <c r="B47" s="258"/>
      <c r="C47" s="251"/>
      <c r="D47" s="251"/>
      <c r="E47" s="251"/>
      <c r="F47" s="251"/>
      <c r="G47" s="262">
        <f t="shared" si="0"/>
        <v>0</v>
      </c>
    </row>
    <row r="48" spans="2:7" ht="18" customHeight="1" x14ac:dyDescent="0.2">
      <c r="B48" s="266"/>
      <c r="C48" s="251"/>
      <c r="D48" s="251"/>
      <c r="E48" s="251"/>
      <c r="F48" s="251"/>
      <c r="G48" s="262">
        <f t="shared" si="0"/>
        <v>0</v>
      </c>
    </row>
    <row r="49" spans="2:7" ht="18" customHeight="1" x14ac:dyDescent="0.2">
      <c r="B49" s="266"/>
      <c r="C49" s="251"/>
      <c r="D49" s="251"/>
      <c r="E49" s="251"/>
      <c r="F49" s="251"/>
      <c r="G49" s="262">
        <f t="shared" si="0"/>
        <v>0</v>
      </c>
    </row>
    <row r="50" spans="2:7" ht="18" customHeight="1" x14ac:dyDescent="0.2">
      <c r="B50" s="266"/>
      <c r="C50" s="251"/>
      <c r="D50" s="251"/>
      <c r="E50" s="251"/>
      <c r="F50" s="251"/>
      <c r="G50" s="262">
        <f t="shared" si="0"/>
        <v>0</v>
      </c>
    </row>
    <row r="51" spans="2:7" ht="18" customHeight="1" x14ac:dyDescent="0.2">
      <c r="B51" s="266"/>
      <c r="C51" s="251"/>
      <c r="D51" s="251"/>
      <c r="E51" s="251"/>
      <c r="F51" s="251"/>
      <c r="G51" s="262">
        <f t="shared" si="0"/>
        <v>0</v>
      </c>
    </row>
    <row r="52" spans="2:7" ht="18" customHeight="1" x14ac:dyDescent="0.2">
      <c r="B52" s="266"/>
      <c r="C52" s="251"/>
      <c r="D52" s="251"/>
      <c r="E52" s="251"/>
      <c r="F52" s="251"/>
      <c r="G52" s="262">
        <f t="shared" si="0"/>
        <v>0</v>
      </c>
    </row>
    <row r="53" spans="2:7" ht="18" customHeight="1" x14ac:dyDescent="0.2">
      <c r="B53" s="266"/>
      <c r="C53" s="251"/>
      <c r="D53" s="251"/>
      <c r="E53" s="251"/>
      <c r="F53" s="251"/>
      <c r="G53" s="262">
        <f t="shared" si="0"/>
        <v>0</v>
      </c>
    </row>
    <row r="54" spans="2:7" ht="18" customHeight="1" x14ac:dyDescent="0.2">
      <c r="B54" s="266"/>
      <c r="C54" s="251"/>
      <c r="D54" s="251"/>
      <c r="E54" s="251"/>
      <c r="F54" s="251"/>
      <c r="G54" s="262">
        <f t="shared" si="0"/>
        <v>0</v>
      </c>
    </row>
    <row r="55" spans="2:7" ht="18" customHeight="1" x14ac:dyDescent="0.2">
      <c r="B55" s="266"/>
      <c r="C55" s="251"/>
      <c r="D55" s="251"/>
      <c r="E55" s="251"/>
      <c r="F55" s="251"/>
      <c r="G55" s="262">
        <f t="shared" si="0"/>
        <v>0</v>
      </c>
    </row>
    <row r="56" spans="2:7" ht="18" customHeight="1" x14ac:dyDescent="0.2">
      <c r="B56" s="266"/>
      <c r="C56" s="251"/>
      <c r="D56" s="251"/>
      <c r="E56" s="251"/>
      <c r="F56" s="251"/>
      <c r="G56" s="262">
        <f t="shared" si="0"/>
        <v>0</v>
      </c>
    </row>
    <row r="57" spans="2:7" ht="18" customHeight="1" x14ac:dyDescent="0.2">
      <c r="B57" s="266"/>
      <c r="C57" s="251"/>
      <c r="D57" s="251"/>
      <c r="E57" s="251"/>
      <c r="F57" s="251"/>
      <c r="G57" s="262">
        <f t="shared" si="0"/>
        <v>0</v>
      </c>
    </row>
    <row r="58" spans="2:7" ht="18" customHeight="1" x14ac:dyDescent="0.2">
      <c r="B58" s="266"/>
      <c r="C58" s="251"/>
      <c r="D58" s="251"/>
      <c r="E58" s="251"/>
      <c r="F58" s="251"/>
      <c r="G58" s="262">
        <f t="shared" si="0"/>
        <v>0</v>
      </c>
    </row>
    <row r="59" spans="2:7" ht="18" customHeight="1" x14ac:dyDescent="0.2">
      <c r="B59" s="154" t="s">
        <v>967</v>
      </c>
      <c r="C59" s="407">
        <f>SUM(C15:C58)</f>
        <v>0</v>
      </c>
      <c r="D59" s="407">
        <f>SUM(D15:D58)</f>
        <v>0</v>
      </c>
      <c r="E59" s="407">
        <f>SUM(E15:E58)</f>
        <v>0</v>
      </c>
      <c r="F59" s="407">
        <f>SUM(F15:F58)</f>
        <v>0</v>
      </c>
      <c r="G59" s="407">
        <f>SUM(C59:F59)</f>
        <v>0</v>
      </c>
    </row>
    <row r="61" spans="2:7" x14ac:dyDescent="0.2">
      <c r="B61" s="105" t="s">
        <v>530</v>
      </c>
    </row>
    <row r="62" spans="2:7" ht="4.9000000000000004" customHeight="1" x14ac:dyDescent="0.2"/>
    <row r="63" spans="2:7" x14ac:dyDescent="0.2">
      <c r="B63" s="185" t="s">
        <v>1031</v>
      </c>
    </row>
    <row r="66" spans="2:7" ht="13.5" thickBot="1" x14ac:dyDescent="0.25">
      <c r="B66" s="201"/>
      <c r="C66" s="201"/>
      <c r="D66" s="201"/>
      <c r="E66" s="201"/>
      <c r="F66" s="201"/>
      <c r="G66" s="201"/>
    </row>
    <row r="67" spans="2:7" ht="13.5" thickTop="1" x14ac:dyDescent="0.2">
      <c r="G67" s="208" t="s">
        <v>595</v>
      </c>
    </row>
  </sheetData>
  <sheetProtection password="9317" sheet="1" objects="1" scenarios="1"/>
  <mergeCells count="4">
    <mergeCell ref="C10:C11"/>
    <mergeCell ref="D10:D11"/>
    <mergeCell ref="E10:F10"/>
    <mergeCell ref="B10:B11"/>
  </mergeCells>
  <phoneticPr fontId="4" type="noConversion"/>
  <printOptions horizontalCentered="1"/>
  <pageMargins left="0.35" right="0.35" top="0.76" bottom="0.65" header="0.5" footer="0.5"/>
  <pageSetup scale="65" orientation="portrait" r:id="rId1"/>
  <headerFooter alignWithMargins="0">
    <oddHeader>&amp;C&amp;"Arial,Bold"2020 Low-Income Housing Tax Credit Application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pageSetUpPr fitToPage="1"/>
  </sheetPr>
  <dimension ref="B1:N60"/>
  <sheetViews>
    <sheetView zoomScaleNormal="100" workbookViewId="0"/>
  </sheetViews>
  <sheetFormatPr defaultColWidth="9" defaultRowHeight="12.75" x14ac:dyDescent="0.2"/>
  <cols>
    <col min="1" max="1" width="1.7109375" style="105" customWidth="1"/>
    <col min="2" max="2" width="2.85546875" style="105" customWidth="1"/>
    <col min="3" max="3" width="4.28515625" style="105" customWidth="1"/>
    <col min="4" max="8" width="9" style="105"/>
    <col min="9" max="9" width="2.7109375" style="105" customWidth="1"/>
    <col min="10" max="10" width="6.7109375" style="105" customWidth="1"/>
    <col min="11" max="11" width="9" style="105"/>
    <col min="12" max="12" width="6.7109375" style="105" customWidth="1"/>
    <col min="13" max="13" width="9" style="105"/>
    <col min="14" max="14" width="10.140625" style="105" bestFit="1" customWidth="1"/>
    <col min="15" max="15" width="1.7109375" style="105" customWidth="1"/>
    <col min="16" max="16384" width="9" style="105"/>
  </cols>
  <sheetData>
    <row r="1" spans="2:14" x14ac:dyDescent="0.2">
      <c r="B1" s="324">
        <f>'1'!J4</f>
        <v>0</v>
      </c>
      <c r="G1" s="154"/>
      <c r="N1" s="325">
        <f>'1'!P4</f>
        <v>0</v>
      </c>
    </row>
    <row r="3" spans="2:14" ht="15.75" x14ac:dyDescent="0.25">
      <c r="B3" s="184" t="s">
        <v>763</v>
      </c>
      <c r="C3" s="178"/>
      <c r="D3" s="178"/>
      <c r="E3" s="178"/>
      <c r="F3" s="178"/>
      <c r="G3" s="178"/>
      <c r="H3" s="178"/>
      <c r="I3" s="178"/>
      <c r="J3" s="178"/>
      <c r="K3" s="178"/>
      <c r="L3" s="178"/>
      <c r="M3" s="178"/>
      <c r="N3" s="178"/>
    </row>
    <row r="5" spans="2:14" x14ac:dyDescent="0.2">
      <c r="B5" s="105" t="s">
        <v>31</v>
      </c>
    </row>
    <row r="7" spans="2:14" x14ac:dyDescent="0.2">
      <c r="C7" s="5"/>
      <c r="D7" s="105" t="s">
        <v>764</v>
      </c>
    </row>
    <row r="9" spans="2:14" x14ac:dyDescent="0.2">
      <c r="C9" s="5"/>
      <c r="D9" s="105" t="s">
        <v>765</v>
      </c>
    </row>
    <row r="11" spans="2:14" x14ac:dyDescent="0.2">
      <c r="C11" s="5"/>
      <c r="D11" s="105" t="s">
        <v>767</v>
      </c>
    </row>
    <row r="13" spans="2:14" x14ac:dyDescent="0.2">
      <c r="C13" s="5"/>
      <c r="D13" s="105" t="s">
        <v>766</v>
      </c>
      <c r="H13" s="476"/>
      <c r="I13" s="477"/>
      <c r="J13" s="477"/>
      <c r="K13" s="477"/>
      <c r="L13" s="477"/>
      <c r="M13" s="477"/>
      <c r="N13" s="478"/>
    </row>
    <row r="14" spans="2:14" x14ac:dyDescent="0.2">
      <c r="C14" s="155"/>
      <c r="H14" s="579"/>
      <c r="I14" s="580"/>
      <c r="J14" s="580"/>
      <c r="K14" s="580"/>
      <c r="L14" s="580"/>
      <c r="M14" s="580"/>
      <c r="N14" s="581"/>
    </row>
    <row r="15" spans="2:14" x14ac:dyDescent="0.2">
      <c r="H15" s="579"/>
      <c r="I15" s="580"/>
      <c r="J15" s="580"/>
      <c r="K15" s="580"/>
      <c r="L15" s="580"/>
      <c r="M15" s="580"/>
      <c r="N15" s="581"/>
    </row>
    <row r="16" spans="2:14" x14ac:dyDescent="0.2">
      <c r="H16" s="579"/>
      <c r="I16" s="580"/>
      <c r="J16" s="580"/>
      <c r="K16" s="580"/>
      <c r="L16" s="580"/>
      <c r="M16" s="580"/>
      <c r="N16" s="581"/>
    </row>
    <row r="17" spans="2:14" x14ac:dyDescent="0.2">
      <c r="H17" s="479"/>
      <c r="I17" s="480"/>
      <c r="J17" s="480"/>
      <c r="K17" s="480"/>
      <c r="L17" s="480"/>
      <c r="M17" s="480"/>
      <c r="N17" s="481"/>
    </row>
    <row r="18" spans="2:14" x14ac:dyDescent="0.2">
      <c r="H18" s="405"/>
      <c r="I18" s="405"/>
      <c r="J18" s="405"/>
      <c r="K18" s="405"/>
      <c r="L18" s="405"/>
      <c r="M18" s="405"/>
      <c r="N18" s="405"/>
    </row>
    <row r="20" spans="2:14" x14ac:dyDescent="0.2">
      <c r="B20" s="105" t="s">
        <v>772</v>
      </c>
      <c r="J20" s="5"/>
      <c r="K20" s="105" t="s">
        <v>45</v>
      </c>
      <c r="L20" s="5"/>
      <c r="M20" s="105" t="s">
        <v>44</v>
      </c>
    </row>
    <row r="21" spans="2:14" ht="4.9000000000000004" customHeight="1" x14ac:dyDescent="0.2">
      <c r="J21" s="155"/>
      <c r="K21" s="231"/>
    </row>
    <row r="22" spans="2:14" x14ac:dyDescent="0.2">
      <c r="B22" s="154" t="s">
        <v>768</v>
      </c>
      <c r="J22" s="5"/>
      <c r="K22" s="105" t="s">
        <v>45</v>
      </c>
      <c r="L22" s="5"/>
      <c r="M22" s="105" t="s">
        <v>44</v>
      </c>
    </row>
    <row r="23" spans="2:14" x14ac:dyDescent="0.2">
      <c r="B23" s="154"/>
    </row>
    <row r="25" spans="2:14" x14ac:dyDescent="0.2">
      <c r="B25" s="105" t="s">
        <v>769</v>
      </c>
    </row>
    <row r="27" spans="2:14" x14ac:dyDescent="0.2">
      <c r="C27" s="5"/>
      <c r="D27" s="105" t="s">
        <v>770</v>
      </c>
    </row>
    <row r="29" spans="2:14" x14ac:dyDescent="0.2">
      <c r="C29" s="5"/>
      <c r="D29" s="105" t="s">
        <v>771</v>
      </c>
    </row>
    <row r="59" spans="2:14" ht="13.5" thickBot="1" x14ac:dyDescent="0.25">
      <c r="B59" s="201"/>
      <c r="C59" s="201"/>
      <c r="D59" s="201"/>
      <c r="E59" s="201"/>
      <c r="F59" s="201"/>
      <c r="G59" s="201"/>
      <c r="H59" s="201"/>
      <c r="I59" s="201"/>
      <c r="J59" s="201"/>
      <c r="K59" s="201"/>
      <c r="L59" s="201"/>
      <c r="M59" s="201"/>
      <c r="N59" s="201"/>
    </row>
    <row r="60" spans="2:14" ht="13.5" thickTop="1" x14ac:dyDescent="0.2">
      <c r="N60" s="208" t="s">
        <v>617</v>
      </c>
    </row>
  </sheetData>
  <sheetProtection password="9317" sheet="1" objects="1" scenarios="1"/>
  <mergeCells count="5">
    <mergeCell ref="H17:N17"/>
    <mergeCell ref="H13:N13"/>
    <mergeCell ref="H14:N14"/>
    <mergeCell ref="H15:N15"/>
    <mergeCell ref="H16:N16"/>
  </mergeCells>
  <phoneticPr fontId="4" type="noConversion"/>
  <printOptions horizontalCentered="1"/>
  <pageMargins left="0.37" right="0.37" top="1" bottom="0.48" header="0.5" footer="0.35"/>
  <pageSetup scale="91" orientation="portrait" r:id="rId1"/>
  <headerFooter alignWithMargins="0">
    <oddHeader>&amp;C&amp;"Arial,Bold"2020 Low-Income Housing Tax Credit Application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pageSetUpPr fitToPage="1"/>
  </sheetPr>
  <dimension ref="B1:K61"/>
  <sheetViews>
    <sheetView zoomScaleNormal="100" workbookViewId="0"/>
  </sheetViews>
  <sheetFormatPr defaultColWidth="9" defaultRowHeight="12.75" x14ac:dyDescent="0.2"/>
  <cols>
    <col min="1" max="1" width="1.7109375" style="105" customWidth="1"/>
    <col min="2" max="2" width="15.85546875" style="105" customWidth="1"/>
    <col min="3" max="3" width="9" style="105"/>
    <col min="4" max="4" width="27.28515625" style="105" customWidth="1"/>
    <col min="5" max="5" width="12.140625" style="105" customWidth="1"/>
    <col min="6" max="6" width="7.7109375" style="105" customWidth="1"/>
    <col min="7" max="11" width="6.7109375" style="105" customWidth="1"/>
    <col min="12" max="12" width="1.7109375" style="105" customWidth="1"/>
    <col min="13" max="16384" width="9" style="105"/>
  </cols>
  <sheetData>
    <row r="1" spans="2:11" x14ac:dyDescent="0.2">
      <c r="B1" s="324">
        <f>'1'!J4</f>
        <v>0</v>
      </c>
      <c r="J1" s="667">
        <f>'1'!P4</f>
        <v>0</v>
      </c>
      <c r="K1" s="667"/>
    </row>
    <row r="3" spans="2:11" ht="15.75" x14ac:dyDescent="0.25">
      <c r="B3" s="184" t="s">
        <v>531</v>
      </c>
      <c r="C3" s="178"/>
      <c r="D3" s="178"/>
      <c r="E3" s="178"/>
      <c r="F3" s="178"/>
      <c r="G3" s="178"/>
      <c r="H3" s="178"/>
      <c r="I3" s="178"/>
      <c r="J3" s="178"/>
      <c r="K3" s="178"/>
    </row>
    <row r="4" spans="2:11" ht="4.9000000000000004" customHeight="1" x14ac:dyDescent="0.2"/>
    <row r="5" spans="2:11" x14ac:dyDescent="0.2">
      <c r="B5" s="105" t="s">
        <v>538</v>
      </c>
    </row>
    <row r="6" spans="2:11" x14ac:dyDescent="0.2">
      <c r="B6" s="154" t="s">
        <v>539</v>
      </c>
    </row>
    <row r="7" spans="2:11" x14ac:dyDescent="0.2">
      <c r="B7" s="154" t="s">
        <v>540</v>
      </c>
    </row>
    <row r="8" spans="2:11" ht="34.5" customHeight="1" x14ac:dyDescent="0.2">
      <c r="B8" s="671" t="s">
        <v>979</v>
      </c>
      <c r="C8" s="671"/>
      <c r="D8" s="671"/>
      <c r="E8" s="671"/>
      <c r="F8" s="671"/>
      <c r="G8" s="671"/>
      <c r="H8" s="671"/>
      <c r="I8" s="671"/>
      <c r="J8" s="671"/>
      <c r="K8" s="671"/>
    </row>
    <row r="9" spans="2:11" ht="15" x14ac:dyDescent="0.25">
      <c r="B9" s="401" t="s">
        <v>532</v>
      </c>
      <c r="C9" s="583"/>
      <c r="D9" s="583"/>
      <c r="E9" s="583"/>
      <c r="F9" s="583"/>
      <c r="G9" s="666" t="s">
        <v>537</v>
      </c>
      <c r="H9" s="666"/>
      <c r="I9" s="666"/>
      <c r="J9" s="666"/>
      <c r="K9" s="666"/>
    </row>
    <row r="10" spans="2:11" ht="25.5" x14ac:dyDescent="0.2">
      <c r="B10" s="327" t="s">
        <v>533</v>
      </c>
      <c r="C10" s="357" t="s">
        <v>534</v>
      </c>
      <c r="D10" s="611" t="s">
        <v>535</v>
      </c>
      <c r="E10" s="613"/>
      <c r="F10" s="357" t="s">
        <v>536</v>
      </c>
      <c r="G10" s="357">
        <v>0</v>
      </c>
      <c r="H10" s="357">
        <v>1</v>
      </c>
      <c r="I10" s="327">
        <v>2</v>
      </c>
      <c r="J10" s="327">
        <v>3</v>
      </c>
      <c r="K10" s="327">
        <v>4</v>
      </c>
    </row>
    <row r="11" spans="2:11" ht="12.95" customHeight="1" x14ac:dyDescent="0.2">
      <c r="B11" s="218" t="s">
        <v>52</v>
      </c>
      <c r="C11" s="7"/>
      <c r="D11" s="471"/>
      <c r="E11" s="473"/>
      <c r="F11" s="402">
        <f>SUM(G11:K11)</f>
        <v>0</v>
      </c>
      <c r="G11" s="32"/>
      <c r="H11" s="32"/>
      <c r="I11" s="32"/>
      <c r="J11" s="32"/>
      <c r="K11" s="32"/>
    </row>
    <row r="12" spans="2:11" ht="12.95" customHeight="1" x14ac:dyDescent="0.2">
      <c r="B12" s="218" t="s">
        <v>52</v>
      </c>
      <c r="C12" s="7"/>
      <c r="D12" s="471"/>
      <c r="E12" s="473"/>
      <c r="F12" s="402">
        <f t="shared" ref="F12:F52" si="0">SUM(G12:K12)</f>
        <v>0</v>
      </c>
      <c r="G12" s="32"/>
      <c r="H12" s="32"/>
      <c r="I12" s="32"/>
      <c r="J12" s="32"/>
      <c r="K12" s="32"/>
    </row>
    <row r="13" spans="2:11" ht="12.95" customHeight="1" x14ac:dyDescent="0.2">
      <c r="B13" s="218" t="s">
        <v>52</v>
      </c>
      <c r="C13" s="7"/>
      <c r="D13" s="471"/>
      <c r="E13" s="473"/>
      <c r="F13" s="402">
        <f t="shared" si="0"/>
        <v>0</v>
      </c>
      <c r="G13" s="32"/>
      <c r="H13" s="32"/>
      <c r="I13" s="32"/>
      <c r="J13" s="32"/>
      <c r="K13" s="32"/>
    </row>
    <row r="14" spans="2:11" ht="12.95" customHeight="1" x14ac:dyDescent="0.2">
      <c r="B14" s="218" t="s">
        <v>52</v>
      </c>
      <c r="C14" s="7"/>
      <c r="D14" s="471"/>
      <c r="E14" s="473"/>
      <c r="F14" s="402">
        <f t="shared" si="0"/>
        <v>0</v>
      </c>
      <c r="G14" s="32"/>
      <c r="H14" s="32"/>
      <c r="I14" s="32"/>
      <c r="J14" s="32"/>
      <c r="K14" s="32"/>
    </row>
    <row r="15" spans="2:11" ht="12.95" customHeight="1" x14ac:dyDescent="0.2">
      <c r="B15" s="218" t="s">
        <v>52</v>
      </c>
      <c r="C15" s="7"/>
      <c r="D15" s="471"/>
      <c r="E15" s="473"/>
      <c r="F15" s="402">
        <f t="shared" si="0"/>
        <v>0</v>
      </c>
      <c r="G15" s="32"/>
      <c r="H15" s="32"/>
      <c r="I15" s="32"/>
      <c r="J15" s="32"/>
      <c r="K15" s="32"/>
    </row>
    <row r="16" spans="2:11" ht="12.95" customHeight="1" x14ac:dyDescent="0.2">
      <c r="B16" s="218" t="s">
        <v>52</v>
      </c>
      <c r="C16" s="7"/>
      <c r="D16" s="471"/>
      <c r="E16" s="473"/>
      <c r="F16" s="402">
        <f t="shared" si="0"/>
        <v>0</v>
      </c>
      <c r="G16" s="32"/>
      <c r="H16" s="32"/>
      <c r="I16" s="32"/>
      <c r="J16" s="32"/>
      <c r="K16" s="32"/>
    </row>
    <row r="17" spans="2:11" ht="12.95" customHeight="1" x14ac:dyDescent="0.2">
      <c r="B17" s="218" t="s">
        <v>52</v>
      </c>
      <c r="C17" s="7"/>
      <c r="D17" s="471"/>
      <c r="E17" s="473"/>
      <c r="F17" s="402">
        <f t="shared" si="0"/>
        <v>0</v>
      </c>
      <c r="G17" s="32"/>
      <c r="H17" s="32"/>
      <c r="I17" s="32"/>
      <c r="J17" s="32"/>
      <c r="K17" s="32"/>
    </row>
    <row r="18" spans="2:11" ht="12.95" customHeight="1" x14ac:dyDescent="0.2">
      <c r="B18" s="218" t="s">
        <v>52</v>
      </c>
      <c r="C18" s="7"/>
      <c r="D18" s="471"/>
      <c r="E18" s="473"/>
      <c r="F18" s="402">
        <f t="shared" si="0"/>
        <v>0</v>
      </c>
      <c r="G18" s="32"/>
      <c r="H18" s="32"/>
      <c r="I18" s="32"/>
      <c r="J18" s="32"/>
      <c r="K18" s="32"/>
    </row>
    <row r="19" spans="2:11" ht="12.95" customHeight="1" x14ac:dyDescent="0.2">
      <c r="B19" s="218" t="s">
        <v>52</v>
      </c>
      <c r="C19" s="7"/>
      <c r="D19" s="471"/>
      <c r="E19" s="473"/>
      <c r="F19" s="402">
        <f t="shared" si="0"/>
        <v>0</v>
      </c>
      <c r="G19" s="32"/>
      <c r="H19" s="32"/>
      <c r="I19" s="32"/>
      <c r="J19" s="32"/>
      <c r="K19" s="32"/>
    </row>
    <row r="20" spans="2:11" ht="12.95" customHeight="1" x14ac:dyDescent="0.2">
      <c r="B20" s="218" t="s">
        <v>52</v>
      </c>
      <c r="C20" s="7"/>
      <c r="D20" s="471"/>
      <c r="E20" s="473"/>
      <c r="F20" s="402">
        <f t="shared" si="0"/>
        <v>0</v>
      </c>
      <c r="G20" s="32"/>
      <c r="H20" s="32"/>
      <c r="I20" s="32"/>
      <c r="J20" s="32"/>
      <c r="K20" s="32"/>
    </row>
    <row r="21" spans="2:11" ht="12.95" customHeight="1" x14ac:dyDescent="0.2">
      <c r="B21" s="218" t="s">
        <v>52</v>
      </c>
      <c r="C21" s="7"/>
      <c r="D21" s="471"/>
      <c r="E21" s="473"/>
      <c r="F21" s="402">
        <f t="shared" si="0"/>
        <v>0</v>
      </c>
      <c r="G21" s="32"/>
      <c r="H21" s="32"/>
      <c r="I21" s="32"/>
      <c r="J21" s="32"/>
      <c r="K21" s="32"/>
    </row>
    <row r="22" spans="2:11" ht="12.95" customHeight="1" x14ac:dyDescent="0.2">
      <c r="B22" s="218" t="s">
        <v>52</v>
      </c>
      <c r="C22" s="7"/>
      <c r="D22" s="471"/>
      <c r="E22" s="473"/>
      <c r="F22" s="402">
        <f t="shared" si="0"/>
        <v>0</v>
      </c>
      <c r="G22" s="32"/>
      <c r="H22" s="32"/>
      <c r="I22" s="32"/>
      <c r="J22" s="32"/>
      <c r="K22" s="32"/>
    </row>
    <row r="23" spans="2:11" ht="12.95" customHeight="1" x14ac:dyDescent="0.2">
      <c r="B23" s="218" t="s">
        <v>52</v>
      </c>
      <c r="C23" s="7"/>
      <c r="D23" s="471"/>
      <c r="E23" s="473"/>
      <c r="F23" s="402">
        <f t="shared" si="0"/>
        <v>0</v>
      </c>
      <c r="G23" s="32"/>
      <c r="H23" s="32"/>
      <c r="I23" s="32"/>
      <c r="J23" s="32"/>
      <c r="K23" s="32"/>
    </row>
    <row r="24" spans="2:11" ht="12.95" customHeight="1" x14ac:dyDescent="0.2">
      <c r="B24" s="218" t="s">
        <v>52</v>
      </c>
      <c r="C24" s="7"/>
      <c r="D24" s="471"/>
      <c r="E24" s="473"/>
      <c r="F24" s="402">
        <f t="shared" si="0"/>
        <v>0</v>
      </c>
      <c r="G24" s="32"/>
      <c r="H24" s="32"/>
      <c r="I24" s="32"/>
      <c r="J24" s="32"/>
      <c r="K24" s="32"/>
    </row>
    <row r="25" spans="2:11" ht="12.95" customHeight="1" x14ac:dyDescent="0.2">
      <c r="B25" s="218" t="s">
        <v>52</v>
      </c>
      <c r="C25" s="7"/>
      <c r="D25" s="471"/>
      <c r="E25" s="473"/>
      <c r="F25" s="402">
        <f t="shared" si="0"/>
        <v>0</v>
      </c>
      <c r="G25" s="32"/>
      <c r="H25" s="32"/>
      <c r="I25" s="32"/>
      <c r="J25" s="32"/>
      <c r="K25" s="32"/>
    </row>
    <row r="26" spans="2:11" ht="12.95" customHeight="1" x14ac:dyDescent="0.2">
      <c r="B26" s="218" t="s">
        <v>52</v>
      </c>
      <c r="C26" s="7"/>
      <c r="D26" s="471"/>
      <c r="E26" s="473"/>
      <c r="F26" s="402">
        <f t="shared" si="0"/>
        <v>0</v>
      </c>
      <c r="G26" s="32"/>
      <c r="H26" s="32"/>
      <c r="I26" s="32"/>
      <c r="J26" s="32"/>
      <c r="K26" s="32"/>
    </row>
    <row r="27" spans="2:11" ht="12.95" customHeight="1" x14ac:dyDescent="0.2">
      <c r="B27" s="218" t="s">
        <v>52</v>
      </c>
      <c r="C27" s="7"/>
      <c r="D27" s="471"/>
      <c r="E27" s="473"/>
      <c r="F27" s="402">
        <f t="shared" si="0"/>
        <v>0</v>
      </c>
      <c r="G27" s="32"/>
      <c r="H27" s="32"/>
      <c r="I27" s="32"/>
      <c r="J27" s="32"/>
      <c r="K27" s="32"/>
    </row>
    <row r="28" spans="2:11" ht="12.95" customHeight="1" x14ac:dyDescent="0.2">
      <c r="B28" s="218" t="s">
        <v>52</v>
      </c>
      <c r="C28" s="7"/>
      <c r="D28" s="471"/>
      <c r="E28" s="473"/>
      <c r="F28" s="402">
        <f t="shared" si="0"/>
        <v>0</v>
      </c>
      <c r="G28" s="32"/>
      <c r="H28" s="32"/>
      <c r="I28" s="32"/>
      <c r="J28" s="32"/>
      <c r="K28" s="32"/>
    </row>
    <row r="29" spans="2:11" ht="12.95" customHeight="1" x14ac:dyDescent="0.2">
      <c r="B29" s="218" t="s">
        <v>52</v>
      </c>
      <c r="C29" s="7"/>
      <c r="D29" s="471"/>
      <c r="E29" s="473"/>
      <c r="F29" s="402">
        <f t="shared" si="0"/>
        <v>0</v>
      </c>
      <c r="G29" s="32"/>
      <c r="H29" s="32"/>
      <c r="I29" s="32"/>
      <c r="J29" s="32"/>
      <c r="K29" s="32"/>
    </row>
    <row r="30" spans="2:11" ht="12.95" customHeight="1" x14ac:dyDescent="0.2">
      <c r="B30" s="218" t="s">
        <v>52</v>
      </c>
      <c r="C30" s="7"/>
      <c r="D30" s="471"/>
      <c r="E30" s="473"/>
      <c r="F30" s="402">
        <f t="shared" si="0"/>
        <v>0</v>
      </c>
      <c r="G30" s="32"/>
      <c r="H30" s="32"/>
      <c r="I30" s="32"/>
      <c r="J30" s="32"/>
      <c r="K30" s="32"/>
    </row>
    <row r="31" spans="2:11" ht="12.95" customHeight="1" x14ac:dyDescent="0.2">
      <c r="B31" s="218" t="s">
        <v>52</v>
      </c>
      <c r="C31" s="7"/>
      <c r="D31" s="471"/>
      <c r="E31" s="473"/>
      <c r="F31" s="402">
        <f t="shared" si="0"/>
        <v>0</v>
      </c>
      <c r="G31" s="32"/>
      <c r="H31" s="32"/>
      <c r="I31" s="32"/>
      <c r="J31" s="32"/>
      <c r="K31" s="32"/>
    </row>
    <row r="32" spans="2:11" ht="12.95" customHeight="1" x14ac:dyDescent="0.2">
      <c r="B32" s="218" t="s">
        <v>52</v>
      </c>
      <c r="C32" s="7"/>
      <c r="D32" s="471"/>
      <c r="E32" s="473"/>
      <c r="F32" s="402">
        <f t="shared" si="0"/>
        <v>0</v>
      </c>
      <c r="G32" s="32"/>
      <c r="H32" s="32"/>
      <c r="I32" s="32"/>
      <c r="J32" s="32"/>
      <c r="K32" s="32"/>
    </row>
    <row r="33" spans="2:11" ht="12.95" customHeight="1" x14ac:dyDescent="0.2">
      <c r="B33" s="218" t="s">
        <v>52</v>
      </c>
      <c r="C33" s="7"/>
      <c r="D33" s="471"/>
      <c r="E33" s="473"/>
      <c r="F33" s="402">
        <f t="shared" si="0"/>
        <v>0</v>
      </c>
      <c r="G33" s="32"/>
      <c r="H33" s="32"/>
      <c r="I33" s="32"/>
      <c r="J33" s="32"/>
      <c r="K33" s="32"/>
    </row>
    <row r="34" spans="2:11" ht="12.95" customHeight="1" x14ac:dyDescent="0.2">
      <c r="B34" s="218" t="s">
        <v>52</v>
      </c>
      <c r="C34" s="7"/>
      <c r="D34" s="471"/>
      <c r="E34" s="473"/>
      <c r="F34" s="402">
        <f t="shared" si="0"/>
        <v>0</v>
      </c>
      <c r="G34" s="32"/>
      <c r="H34" s="32"/>
      <c r="I34" s="32"/>
      <c r="J34" s="32"/>
      <c r="K34" s="32"/>
    </row>
    <row r="35" spans="2:11" ht="12.95" customHeight="1" x14ac:dyDescent="0.2">
      <c r="B35" s="218" t="s">
        <v>52</v>
      </c>
      <c r="C35" s="7"/>
      <c r="D35" s="471"/>
      <c r="E35" s="473"/>
      <c r="F35" s="402">
        <f t="shared" si="0"/>
        <v>0</v>
      </c>
      <c r="G35" s="32"/>
      <c r="H35" s="32"/>
      <c r="I35" s="32"/>
      <c r="J35" s="32"/>
      <c r="K35" s="32"/>
    </row>
    <row r="36" spans="2:11" ht="12.95" customHeight="1" x14ac:dyDescent="0.2">
      <c r="B36" s="218" t="s">
        <v>52</v>
      </c>
      <c r="C36" s="7"/>
      <c r="D36" s="471"/>
      <c r="E36" s="473"/>
      <c r="F36" s="402">
        <f t="shared" si="0"/>
        <v>0</v>
      </c>
      <c r="G36" s="32"/>
      <c r="H36" s="32"/>
      <c r="I36" s="32"/>
      <c r="J36" s="32"/>
      <c r="K36" s="32"/>
    </row>
    <row r="37" spans="2:11" ht="12.95" customHeight="1" x14ac:dyDescent="0.2">
      <c r="B37" s="218" t="s">
        <v>52</v>
      </c>
      <c r="C37" s="7"/>
      <c r="D37" s="471"/>
      <c r="E37" s="473"/>
      <c r="F37" s="402">
        <f t="shared" si="0"/>
        <v>0</v>
      </c>
      <c r="G37" s="32"/>
      <c r="H37" s="32"/>
      <c r="I37" s="32"/>
      <c r="J37" s="32"/>
      <c r="K37" s="32"/>
    </row>
    <row r="38" spans="2:11" ht="12.95" customHeight="1" x14ac:dyDescent="0.2">
      <c r="B38" s="218" t="s">
        <v>52</v>
      </c>
      <c r="C38" s="7"/>
      <c r="D38" s="471"/>
      <c r="E38" s="473"/>
      <c r="F38" s="402">
        <f t="shared" si="0"/>
        <v>0</v>
      </c>
      <c r="G38" s="32"/>
      <c r="H38" s="32"/>
      <c r="I38" s="32"/>
      <c r="J38" s="32"/>
      <c r="K38" s="32"/>
    </row>
    <row r="39" spans="2:11" ht="12.95" customHeight="1" x14ac:dyDescent="0.2">
      <c r="B39" s="218" t="s">
        <v>52</v>
      </c>
      <c r="C39" s="7"/>
      <c r="D39" s="471"/>
      <c r="E39" s="473"/>
      <c r="F39" s="402">
        <f t="shared" si="0"/>
        <v>0</v>
      </c>
      <c r="G39" s="32"/>
      <c r="H39" s="32"/>
      <c r="I39" s="32"/>
      <c r="J39" s="32"/>
      <c r="K39" s="32"/>
    </row>
    <row r="40" spans="2:11" ht="12.95" customHeight="1" x14ac:dyDescent="0.2">
      <c r="B40" s="218" t="s">
        <v>52</v>
      </c>
      <c r="C40" s="7"/>
      <c r="D40" s="471"/>
      <c r="E40" s="473"/>
      <c r="F40" s="402">
        <f t="shared" si="0"/>
        <v>0</v>
      </c>
      <c r="G40" s="32"/>
      <c r="H40" s="32"/>
      <c r="I40" s="32"/>
      <c r="J40" s="32"/>
      <c r="K40" s="32"/>
    </row>
    <row r="41" spans="2:11" ht="12.95" customHeight="1" x14ac:dyDescent="0.2">
      <c r="B41" s="218" t="s">
        <v>52</v>
      </c>
      <c r="C41" s="7"/>
      <c r="D41" s="471"/>
      <c r="E41" s="473"/>
      <c r="F41" s="402">
        <f t="shared" si="0"/>
        <v>0</v>
      </c>
      <c r="G41" s="32"/>
      <c r="H41" s="32"/>
      <c r="I41" s="32"/>
      <c r="J41" s="32"/>
      <c r="K41" s="32"/>
    </row>
    <row r="42" spans="2:11" ht="12.95" customHeight="1" x14ac:dyDescent="0.2">
      <c r="B42" s="218" t="s">
        <v>52</v>
      </c>
      <c r="C42" s="7"/>
      <c r="D42" s="471"/>
      <c r="E42" s="473"/>
      <c r="F42" s="402">
        <f t="shared" si="0"/>
        <v>0</v>
      </c>
      <c r="G42" s="32"/>
      <c r="H42" s="32"/>
      <c r="I42" s="32"/>
      <c r="J42" s="32"/>
      <c r="K42" s="32"/>
    </row>
    <row r="43" spans="2:11" ht="12.95" customHeight="1" x14ac:dyDescent="0.2">
      <c r="B43" s="218" t="s">
        <v>52</v>
      </c>
      <c r="C43" s="7"/>
      <c r="D43" s="471"/>
      <c r="E43" s="473"/>
      <c r="F43" s="402">
        <f t="shared" si="0"/>
        <v>0</v>
      </c>
      <c r="G43" s="32"/>
      <c r="H43" s="32"/>
      <c r="I43" s="32"/>
      <c r="J43" s="32"/>
      <c r="K43" s="32"/>
    </row>
    <row r="44" spans="2:11" ht="12.95" customHeight="1" x14ac:dyDescent="0.2">
      <c r="B44" s="218" t="s">
        <v>52</v>
      </c>
      <c r="C44" s="7"/>
      <c r="D44" s="471"/>
      <c r="E44" s="473"/>
      <c r="F44" s="402">
        <f t="shared" si="0"/>
        <v>0</v>
      </c>
      <c r="G44" s="32"/>
      <c r="H44" s="32"/>
      <c r="I44" s="32"/>
      <c r="J44" s="32"/>
      <c r="K44" s="32"/>
    </row>
    <row r="45" spans="2:11" ht="12.95" customHeight="1" x14ac:dyDescent="0.2">
      <c r="B45" s="218" t="s">
        <v>52</v>
      </c>
      <c r="C45" s="7"/>
      <c r="D45" s="471"/>
      <c r="E45" s="473"/>
      <c r="F45" s="402">
        <f t="shared" si="0"/>
        <v>0</v>
      </c>
      <c r="G45" s="32"/>
      <c r="H45" s="32"/>
      <c r="I45" s="32"/>
      <c r="J45" s="32"/>
      <c r="K45" s="32"/>
    </row>
    <row r="46" spans="2:11" ht="12.95" customHeight="1" x14ac:dyDescent="0.2">
      <c r="B46" s="218" t="s">
        <v>52</v>
      </c>
      <c r="C46" s="7"/>
      <c r="D46" s="471"/>
      <c r="E46" s="473"/>
      <c r="F46" s="402">
        <f t="shared" si="0"/>
        <v>0</v>
      </c>
      <c r="G46" s="32"/>
      <c r="H46" s="32"/>
      <c r="I46" s="32"/>
      <c r="J46" s="32"/>
      <c r="K46" s="32"/>
    </row>
    <row r="47" spans="2:11" ht="12.95" customHeight="1" x14ac:dyDescent="0.2">
      <c r="B47" s="218" t="s">
        <v>52</v>
      </c>
      <c r="C47" s="7"/>
      <c r="D47" s="471"/>
      <c r="E47" s="473"/>
      <c r="F47" s="402">
        <f t="shared" si="0"/>
        <v>0</v>
      </c>
      <c r="G47" s="32"/>
      <c r="H47" s="32"/>
      <c r="I47" s="32"/>
      <c r="J47" s="32"/>
      <c r="K47" s="32"/>
    </row>
    <row r="48" spans="2:11" ht="12.95" customHeight="1" x14ac:dyDescent="0.2">
      <c r="B48" s="218" t="s">
        <v>52</v>
      </c>
      <c r="C48" s="7"/>
      <c r="D48" s="471"/>
      <c r="E48" s="473"/>
      <c r="F48" s="402">
        <f t="shared" si="0"/>
        <v>0</v>
      </c>
      <c r="G48" s="32"/>
      <c r="H48" s="32"/>
      <c r="I48" s="32"/>
      <c r="J48" s="32"/>
      <c r="K48" s="32"/>
    </row>
    <row r="49" spans="2:11" ht="12.95" customHeight="1" x14ac:dyDescent="0.2">
      <c r="B49" s="218" t="s">
        <v>52</v>
      </c>
      <c r="C49" s="7"/>
      <c r="D49" s="471"/>
      <c r="E49" s="473"/>
      <c r="F49" s="402">
        <f t="shared" si="0"/>
        <v>0</v>
      </c>
      <c r="G49" s="32"/>
      <c r="H49" s="32"/>
      <c r="I49" s="32"/>
      <c r="J49" s="32"/>
      <c r="K49" s="32"/>
    </row>
    <row r="50" spans="2:11" ht="12.95" customHeight="1" x14ac:dyDescent="0.2">
      <c r="B50" s="218" t="s">
        <v>52</v>
      </c>
      <c r="C50" s="7"/>
      <c r="D50" s="471"/>
      <c r="E50" s="473"/>
      <c r="F50" s="402">
        <f t="shared" si="0"/>
        <v>0</v>
      </c>
      <c r="G50" s="32"/>
      <c r="H50" s="32"/>
      <c r="I50" s="32"/>
      <c r="J50" s="32"/>
      <c r="K50" s="32"/>
    </row>
    <row r="51" spans="2:11" ht="12.95" customHeight="1" x14ac:dyDescent="0.2">
      <c r="B51" s="218" t="s">
        <v>52</v>
      </c>
      <c r="C51" s="7"/>
      <c r="D51" s="471"/>
      <c r="E51" s="473"/>
      <c r="F51" s="402">
        <f t="shared" si="0"/>
        <v>0</v>
      </c>
      <c r="G51" s="32"/>
      <c r="H51" s="32"/>
      <c r="I51" s="32"/>
      <c r="J51" s="32"/>
      <c r="K51" s="32"/>
    </row>
    <row r="52" spans="2:11" ht="12.95" customHeight="1" x14ac:dyDescent="0.2">
      <c r="B52" s="218" t="s">
        <v>52</v>
      </c>
      <c r="C52" s="7"/>
      <c r="D52" s="471"/>
      <c r="E52" s="473"/>
      <c r="F52" s="402">
        <f t="shared" si="0"/>
        <v>0</v>
      </c>
      <c r="G52" s="32"/>
      <c r="H52" s="32"/>
      <c r="I52" s="32"/>
      <c r="J52" s="32"/>
      <c r="K52" s="32"/>
    </row>
    <row r="53" spans="2:11" ht="12.95" customHeight="1" thickBot="1" x14ac:dyDescent="0.25">
      <c r="F53" s="403">
        <f t="shared" ref="F53:K53" si="1">SUM(F11:F52)</f>
        <v>0</v>
      </c>
      <c r="G53" s="403">
        <f t="shared" si="1"/>
        <v>0</v>
      </c>
      <c r="H53" s="403">
        <f t="shared" si="1"/>
        <v>0</v>
      </c>
      <c r="I53" s="403">
        <f t="shared" si="1"/>
        <v>0</v>
      </c>
      <c r="J53" s="403">
        <f t="shared" si="1"/>
        <v>0</v>
      </c>
      <c r="K53" s="403">
        <f t="shared" si="1"/>
        <v>0</v>
      </c>
    </row>
    <row r="54" spans="2:11" ht="13.5" thickTop="1" x14ac:dyDescent="0.2"/>
    <row r="55" spans="2:11" x14ac:dyDescent="0.2">
      <c r="B55" s="105" t="s">
        <v>543</v>
      </c>
      <c r="E55" s="6"/>
      <c r="F55" s="668" t="s">
        <v>542</v>
      </c>
      <c r="G55" s="669"/>
      <c r="H55" s="5"/>
      <c r="I55" s="670" t="s">
        <v>541</v>
      </c>
      <c r="J55" s="669"/>
      <c r="K55" s="5"/>
    </row>
    <row r="57" spans="2:11" x14ac:dyDescent="0.2">
      <c r="B57" s="105" t="s">
        <v>544</v>
      </c>
      <c r="E57" s="6"/>
      <c r="F57" s="668" t="s">
        <v>542</v>
      </c>
      <c r="G57" s="669"/>
      <c r="H57" s="5"/>
      <c r="I57" s="670" t="s">
        <v>541</v>
      </c>
      <c r="J57" s="669"/>
      <c r="K57" s="5"/>
    </row>
    <row r="58" spans="2:11" ht="7.5" customHeight="1" x14ac:dyDescent="0.2">
      <c r="E58" s="172"/>
      <c r="F58" s="181"/>
      <c r="G58" s="404"/>
      <c r="H58" s="155"/>
      <c r="I58" s="404"/>
      <c r="J58" s="404"/>
      <c r="K58" s="155"/>
    </row>
    <row r="59" spans="2:11" ht="7.5" customHeight="1" x14ac:dyDescent="0.2">
      <c r="E59" s="172"/>
      <c r="F59" s="181"/>
      <c r="G59" s="404"/>
      <c r="H59" s="155"/>
      <c r="I59" s="404"/>
      <c r="J59" s="404"/>
      <c r="K59" s="155"/>
    </row>
    <row r="60" spans="2:11" ht="7.5" customHeight="1" thickBot="1" x14ac:dyDescent="0.25">
      <c r="B60" s="201"/>
      <c r="C60" s="201"/>
      <c r="D60" s="201"/>
      <c r="E60" s="201"/>
      <c r="F60" s="201"/>
      <c r="G60" s="201"/>
      <c r="H60" s="201"/>
      <c r="I60" s="201"/>
      <c r="J60" s="201"/>
      <c r="K60" s="201"/>
    </row>
    <row r="61" spans="2:11" ht="13.5" thickTop="1" x14ac:dyDescent="0.2">
      <c r="J61" s="664" t="s">
        <v>773</v>
      </c>
      <c r="K61" s="665"/>
    </row>
  </sheetData>
  <sheetProtection password="9317" sheet="1" objects="1" scenarios="1"/>
  <mergeCells count="52">
    <mergeCell ref="D42:E42"/>
    <mergeCell ref="D44:E44"/>
    <mergeCell ref="D45:E45"/>
    <mergeCell ref="D46:E46"/>
    <mergeCell ref="D52:E52"/>
    <mergeCell ref="D47:E47"/>
    <mergeCell ref="D48:E48"/>
    <mergeCell ref="D49:E49"/>
    <mergeCell ref="D50:E50"/>
    <mergeCell ref="D51:E51"/>
    <mergeCell ref="D36:E36"/>
    <mergeCell ref="D37:E37"/>
    <mergeCell ref="D38:E38"/>
    <mergeCell ref="D39:E39"/>
    <mergeCell ref="D40:E40"/>
    <mergeCell ref="D31:E31"/>
    <mergeCell ref="D32:E32"/>
    <mergeCell ref="D33:E33"/>
    <mergeCell ref="D34:E34"/>
    <mergeCell ref="D35:E35"/>
    <mergeCell ref="D24:E24"/>
    <mergeCell ref="D25:E25"/>
    <mergeCell ref="D43:E43"/>
    <mergeCell ref="D26:E26"/>
    <mergeCell ref="B8:K8"/>
    <mergeCell ref="D10:E10"/>
    <mergeCell ref="D12:E12"/>
    <mergeCell ref="D13:E13"/>
    <mergeCell ref="D14:E14"/>
    <mergeCell ref="D22:E22"/>
    <mergeCell ref="D16:E16"/>
    <mergeCell ref="D17:E17"/>
    <mergeCell ref="D21:E21"/>
    <mergeCell ref="D27:E27"/>
    <mergeCell ref="D41:E41"/>
    <mergeCell ref="D30:E30"/>
    <mergeCell ref="J61:K61"/>
    <mergeCell ref="G9:K9"/>
    <mergeCell ref="C9:F9"/>
    <mergeCell ref="J1:K1"/>
    <mergeCell ref="F55:G55"/>
    <mergeCell ref="I55:J55"/>
    <mergeCell ref="D18:E18"/>
    <mergeCell ref="D19:E19"/>
    <mergeCell ref="D20:E20"/>
    <mergeCell ref="D23:E23"/>
    <mergeCell ref="F57:G57"/>
    <mergeCell ref="I57:J57"/>
    <mergeCell ref="D11:E11"/>
    <mergeCell ref="D15:E15"/>
    <mergeCell ref="D28:E28"/>
    <mergeCell ref="D29:E29"/>
  </mergeCells>
  <phoneticPr fontId="4" type="noConversion"/>
  <printOptions horizontalCentered="1"/>
  <pageMargins left="0.5" right="0.5" top="0.52" bottom="0.41" header="0.37" footer="0.28000000000000003"/>
  <pageSetup scale="88" orientation="portrait" r:id="rId1"/>
  <headerFooter alignWithMargins="0">
    <oddHeader>&amp;C&amp;"Arial,Bold"2020 Low-Income Housing Tax Credit Application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78"/>
  <sheetViews>
    <sheetView zoomScaleNormal="100" workbookViewId="0"/>
  </sheetViews>
  <sheetFormatPr defaultColWidth="8.85546875" defaultRowHeight="12.75" x14ac:dyDescent="0.2"/>
  <cols>
    <col min="1" max="1" width="1.7109375" style="105" customWidth="1"/>
    <col min="2" max="5" width="8.85546875" style="105"/>
    <col min="6" max="6" width="1.140625" style="105" customWidth="1"/>
    <col min="7" max="11" width="8.85546875" style="105"/>
    <col min="12" max="12" width="13.85546875" style="105" customWidth="1"/>
    <col min="13" max="13" width="8.85546875" style="105"/>
    <col min="14" max="14" width="0.85546875" style="105" customWidth="1"/>
    <col min="15" max="15" width="6.85546875" style="105" customWidth="1"/>
    <col min="16" max="16" width="14.28515625" style="105" customWidth="1"/>
    <col min="17" max="17" width="1.7109375" style="105" customWidth="1"/>
    <col min="18" max="16384" width="8.85546875" style="105"/>
  </cols>
  <sheetData>
    <row r="1" spans="1:16" ht="15.75" x14ac:dyDescent="0.25">
      <c r="A1" s="189"/>
      <c r="B1" s="458" t="s">
        <v>39</v>
      </c>
      <c r="C1" s="458"/>
      <c r="D1" s="458"/>
      <c r="E1" s="458"/>
      <c r="F1" s="458"/>
      <c r="G1" s="458"/>
      <c r="H1" s="458"/>
      <c r="I1" s="458"/>
      <c r="J1" s="458"/>
      <c r="K1" s="458"/>
      <c r="L1" s="458"/>
      <c r="M1" s="458"/>
      <c r="N1" s="458"/>
      <c r="O1" s="458"/>
      <c r="P1" s="458"/>
    </row>
    <row r="2" spans="1:16" ht="15.75" x14ac:dyDescent="0.25">
      <c r="B2" s="458" t="s">
        <v>1015</v>
      </c>
      <c r="C2" s="458"/>
      <c r="D2" s="458"/>
      <c r="E2" s="458"/>
      <c r="F2" s="458"/>
      <c r="G2" s="458"/>
      <c r="H2" s="458"/>
      <c r="I2" s="458"/>
      <c r="J2" s="458"/>
      <c r="K2" s="458"/>
      <c r="L2" s="458"/>
      <c r="M2" s="458"/>
      <c r="N2" s="458"/>
      <c r="O2" s="458"/>
      <c r="P2" s="458"/>
    </row>
    <row r="4" spans="1:16" ht="15" x14ac:dyDescent="0.2">
      <c r="B4" s="220" t="s">
        <v>35</v>
      </c>
      <c r="C4" s="221"/>
      <c r="D4" s="221"/>
      <c r="E4" s="222"/>
      <c r="G4" s="456" t="s">
        <v>37</v>
      </c>
      <c r="H4" s="456"/>
      <c r="I4" s="457"/>
      <c r="J4" s="471"/>
      <c r="K4" s="472"/>
      <c r="L4" s="472"/>
      <c r="M4" s="473"/>
      <c r="O4" s="223" t="s">
        <v>38</v>
      </c>
      <c r="P4" s="6"/>
    </row>
    <row r="5" spans="1:16" x14ac:dyDescent="0.2">
      <c r="B5" s="224" t="s">
        <v>36</v>
      </c>
      <c r="C5" s="225"/>
      <c r="D5" s="225"/>
      <c r="E5" s="226"/>
    </row>
    <row r="6" spans="1:16" x14ac:dyDescent="0.2">
      <c r="B6" s="227"/>
      <c r="C6" s="228"/>
      <c r="D6" s="228"/>
      <c r="E6" s="229"/>
      <c r="H6" s="199"/>
      <c r="I6" s="199"/>
    </row>
    <row r="8" spans="1:16" ht="15.75" x14ac:dyDescent="0.25">
      <c r="B8" s="184" t="s">
        <v>47</v>
      </c>
      <c r="C8" s="178"/>
      <c r="D8" s="178"/>
      <c r="E8" s="178"/>
      <c r="F8" s="178"/>
      <c r="G8" s="178"/>
      <c r="H8" s="178"/>
      <c r="I8" s="178"/>
      <c r="J8" s="178"/>
      <c r="K8" s="178"/>
      <c r="L8" s="178"/>
      <c r="M8" s="178"/>
      <c r="N8" s="178"/>
      <c r="O8" s="178"/>
      <c r="P8" s="178"/>
    </row>
    <row r="9" spans="1:16" ht="5.85" customHeight="1" x14ac:dyDescent="0.2"/>
    <row r="10" spans="1:16" x14ac:dyDescent="0.2">
      <c r="B10" s="5"/>
      <c r="C10" s="105" t="s">
        <v>775</v>
      </c>
      <c r="G10" s="5"/>
      <c r="H10" s="105" t="s">
        <v>547</v>
      </c>
      <c r="J10" s="305"/>
      <c r="K10" s="5"/>
      <c r="L10" s="185" t="s">
        <v>1017</v>
      </c>
      <c r="M10" s="155"/>
      <c r="N10" s="231"/>
      <c r="O10" s="231"/>
      <c r="P10" s="231"/>
    </row>
    <row r="11" spans="1:16" x14ac:dyDescent="0.2">
      <c r="J11" s="282"/>
      <c r="L11" s="185" t="s">
        <v>1018</v>
      </c>
      <c r="M11" s="231"/>
      <c r="N11" s="231"/>
      <c r="O11" s="231"/>
      <c r="P11" s="231"/>
    </row>
    <row r="12" spans="1:16" x14ac:dyDescent="0.2">
      <c r="B12" s="5"/>
      <c r="C12" s="105" t="s">
        <v>545</v>
      </c>
      <c r="G12" s="5"/>
      <c r="H12" s="105" t="s">
        <v>548</v>
      </c>
      <c r="J12" s="305"/>
      <c r="K12" s="155"/>
      <c r="L12" s="185" t="s">
        <v>1019</v>
      </c>
      <c r="M12" s="231"/>
      <c r="N12" s="231"/>
      <c r="O12" s="231"/>
      <c r="P12" s="231"/>
    </row>
    <row r="13" spans="1:16" x14ac:dyDescent="0.2">
      <c r="J13" s="282"/>
      <c r="K13" s="231"/>
      <c r="L13" s="236" t="s">
        <v>1016</v>
      </c>
      <c r="M13" s="231"/>
      <c r="N13" s="231"/>
      <c r="O13" s="231"/>
      <c r="P13" s="231"/>
    </row>
    <row r="14" spans="1:16" x14ac:dyDescent="0.2">
      <c r="B14" s="5"/>
      <c r="C14" s="105" t="s">
        <v>546</v>
      </c>
      <c r="G14" s="5"/>
      <c r="H14" s="105" t="s">
        <v>549</v>
      </c>
      <c r="J14" s="305"/>
      <c r="K14" s="475" t="s">
        <v>1029</v>
      </c>
      <c r="L14" s="475"/>
      <c r="M14" s="475"/>
      <c r="N14" s="475"/>
      <c r="O14" s="475"/>
      <c r="P14" s="475"/>
    </row>
    <row r="15" spans="1:16" x14ac:dyDescent="0.2">
      <c r="J15" s="282"/>
      <c r="K15" s="5"/>
      <c r="L15" s="185" t="s">
        <v>1020</v>
      </c>
      <c r="M15" s="231"/>
      <c r="N15" s="231"/>
      <c r="O15" s="231"/>
      <c r="P15" s="231"/>
    </row>
    <row r="16" spans="1:16" x14ac:dyDescent="0.2">
      <c r="B16" s="5"/>
      <c r="C16" s="105" t="s">
        <v>781</v>
      </c>
      <c r="G16" s="5"/>
      <c r="H16" s="105" t="s">
        <v>472</v>
      </c>
      <c r="J16" s="305"/>
      <c r="L16" s="185" t="s">
        <v>1021</v>
      </c>
      <c r="M16" s="231"/>
      <c r="N16" s="231"/>
      <c r="O16" s="231"/>
      <c r="P16" s="231"/>
    </row>
    <row r="17" spans="2:16" x14ac:dyDescent="0.2">
      <c r="J17" s="282"/>
      <c r="K17" s="155"/>
      <c r="L17" s="185" t="s">
        <v>1022</v>
      </c>
      <c r="M17" s="231"/>
      <c r="N17" s="231"/>
      <c r="O17" s="231"/>
      <c r="P17" s="231"/>
    </row>
    <row r="18" spans="2:16" x14ac:dyDescent="0.2">
      <c r="B18" s="5"/>
      <c r="C18" s="230" t="s">
        <v>790</v>
      </c>
      <c r="J18" s="305"/>
      <c r="K18" s="236"/>
      <c r="L18" s="236" t="s">
        <v>1030</v>
      </c>
    </row>
    <row r="19" spans="2:16" ht="5.25" customHeight="1" thickBot="1" x14ac:dyDescent="0.25">
      <c r="B19" s="201"/>
      <c r="C19" s="201"/>
      <c r="D19" s="201"/>
      <c r="E19" s="201"/>
      <c r="F19" s="201"/>
      <c r="G19" s="201"/>
      <c r="H19" s="201"/>
      <c r="I19" s="201"/>
      <c r="J19" s="201"/>
      <c r="K19" s="201"/>
      <c r="L19" s="201"/>
      <c r="M19" s="201"/>
      <c r="N19" s="201"/>
      <c r="O19" s="201"/>
      <c r="P19" s="201"/>
    </row>
    <row r="20" spans="2:16" ht="5.85" customHeight="1" thickTop="1" x14ac:dyDescent="0.2"/>
    <row r="21" spans="2:16" x14ac:dyDescent="0.2">
      <c r="B21" s="105" t="s">
        <v>59</v>
      </c>
      <c r="E21" s="5">
        <v>0</v>
      </c>
      <c r="H21" s="105" t="s">
        <v>62</v>
      </c>
      <c r="K21" s="5">
        <v>0</v>
      </c>
      <c r="M21" s="179" t="s">
        <v>1009</v>
      </c>
      <c r="O21" s="5">
        <v>0</v>
      </c>
    </row>
    <row r="22" spans="2:16" x14ac:dyDescent="0.2">
      <c r="B22" s="154"/>
    </row>
    <row r="23" spans="2:16" x14ac:dyDescent="0.2">
      <c r="B23" s="105" t="s">
        <v>60</v>
      </c>
      <c r="E23" s="5">
        <v>0</v>
      </c>
      <c r="H23" s="185" t="s">
        <v>868</v>
      </c>
      <c r="K23" s="5">
        <v>0</v>
      </c>
    </row>
    <row r="25" spans="2:16" x14ac:dyDescent="0.2">
      <c r="B25" s="230" t="s">
        <v>791</v>
      </c>
      <c r="E25" s="5">
        <v>0</v>
      </c>
      <c r="H25" s="185" t="s">
        <v>869</v>
      </c>
      <c r="K25" s="5">
        <v>0</v>
      </c>
    </row>
    <row r="27" spans="2:16" x14ac:dyDescent="0.2">
      <c r="B27" s="105" t="s">
        <v>61</v>
      </c>
      <c r="E27" s="302">
        <f>SUM(E21,E23,E25)</f>
        <v>0</v>
      </c>
      <c r="H27" s="105" t="s">
        <v>63</v>
      </c>
      <c r="K27" s="5">
        <v>0</v>
      </c>
    </row>
    <row r="29" spans="2:16" x14ac:dyDescent="0.2">
      <c r="B29" s="185"/>
      <c r="E29" s="474"/>
      <c r="F29" s="474"/>
      <c r="H29" s="105" t="s">
        <v>64</v>
      </c>
      <c r="K29" s="5">
        <v>0</v>
      </c>
    </row>
    <row r="31" spans="2:16" x14ac:dyDescent="0.2">
      <c r="H31" s="105" t="s">
        <v>487</v>
      </c>
      <c r="K31" s="476"/>
      <c r="L31" s="477"/>
      <c r="M31" s="477"/>
      <c r="N31" s="477"/>
      <c r="O31" s="477"/>
      <c r="P31" s="478"/>
    </row>
    <row r="32" spans="2:16" x14ac:dyDescent="0.2">
      <c r="K32" s="479"/>
      <c r="L32" s="480"/>
      <c r="M32" s="480"/>
      <c r="N32" s="480"/>
      <c r="O32" s="480"/>
      <c r="P32" s="481"/>
    </row>
    <row r="33" spans="2:16" ht="7.9" customHeight="1" thickBot="1" x14ac:dyDescent="0.25">
      <c r="B33" s="201"/>
      <c r="C33" s="201"/>
      <c r="D33" s="201"/>
      <c r="E33" s="201"/>
      <c r="F33" s="201"/>
      <c r="G33" s="201"/>
      <c r="H33" s="201"/>
      <c r="I33" s="201"/>
      <c r="J33" s="201"/>
      <c r="K33" s="201"/>
      <c r="L33" s="201"/>
      <c r="M33" s="201"/>
      <c r="N33" s="201"/>
      <c r="O33" s="201"/>
      <c r="P33" s="201"/>
    </row>
    <row r="34" spans="2:16" ht="6.6" customHeight="1" thickTop="1" x14ac:dyDescent="0.2"/>
    <row r="35" spans="2:16" x14ac:dyDescent="0.2">
      <c r="B35" s="105" t="s">
        <v>43</v>
      </c>
      <c r="G35" s="5"/>
      <c r="H35" s="105" t="s">
        <v>44</v>
      </c>
      <c r="I35" s="5"/>
      <c r="J35" s="105" t="s">
        <v>45</v>
      </c>
      <c r="L35" s="183" t="s">
        <v>46</v>
      </c>
      <c r="M35" s="462"/>
      <c r="N35" s="463"/>
      <c r="O35" s="463"/>
      <c r="P35" s="464"/>
    </row>
    <row r="37" spans="2:16" x14ac:dyDescent="0.2">
      <c r="B37" s="105" t="s">
        <v>776</v>
      </c>
      <c r="G37" s="5"/>
      <c r="I37" s="468" t="s">
        <v>1054</v>
      </c>
      <c r="J37" s="469"/>
      <c r="K37" s="469"/>
      <c r="L37" s="470"/>
      <c r="M37" s="465" t="e">
        <f>ROUND((M35/G37),0)</f>
        <v>#DIV/0!</v>
      </c>
      <c r="N37" s="466"/>
      <c r="O37" s="466"/>
      <c r="P37" s="467"/>
    </row>
    <row r="38" spans="2:16" x14ac:dyDescent="0.2">
      <c r="B38" s="231"/>
      <c r="C38" s="231"/>
      <c r="D38" s="231"/>
      <c r="E38" s="231"/>
      <c r="F38" s="231"/>
      <c r="G38" s="231"/>
      <c r="H38" s="231"/>
      <c r="I38" s="231"/>
      <c r="J38" s="231"/>
      <c r="K38" s="231"/>
      <c r="L38" s="231"/>
      <c r="M38" s="231"/>
      <c r="N38" s="231"/>
      <c r="O38" s="231"/>
      <c r="P38" s="231"/>
    </row>
    <row r="39" spans="2:16" x14ac:dyDescent="0.2">
      <c r="B39" s="232" t="s">
        <v>777</v>
      </c>
      <c r="C39" s="231"/>
      <c r="D39" s="233"/>
      <c r="E39" s="233"/>
      <c r="F39" s="233"/>
      <c r="G39" s="5"/>
      <c r="H39" s="230" t="s">
        <v>778</v>
      </c>
      <c r="I39" s="5"/>
      <c r="J39" s="230" t="s">
        <v>779</v>
      </c>
      <c r="K39" s="236" t="s">
        <v>1055</v>
      </c>
      <c r="L39" s="231"/>
      <c r="M39" s="462"/>
      <c r="N39" s="463"/>
      <c r="O39" s="463"/>
      <c r="P39" s="464"/>
    </row>
    <row r="40" spans="2:16" ht="5.25" customHeight="1" x14ac:dyDescent="0.2"/>
    <row r="41" spans="2:16" ht="18" customHeight="1" x14ac:dyDescent="0.25">
      <c r="B41" s="184" t="s">
        <v>972</v>
      </c>
      <c r="C41" s="178"/>
      <c r="D41" s="178"/>
      <c r="E41" s="178"/>
      <c r="F41" s="178"/>
      <c r="G41" s="178"/>
      <c r="H41" s="178"/>
      <c r="I41" s="178"/>
      <c r="J41" s="178"/>
      <c r="K41" s="178"/>
      <c r="L41" s="178"/>
      <c r="M41" s="178"/>
      <c r="N41" s="178"/>
      <c r="O41" s="178"/>
      <c r="P41" s="178"/>
    </row>
    <row r="42" spans="2:16" ht="5.85" customHeight="1" x14ac:dyDescent="0.2"/>
    <row r="43" spans="2:16" x14ac:dyDescent="0.2">
      <c r="B43" s="185" t="s">
        <v>37</v>
      </c>
      <c r="D43" s="459">
        <f>J4</f>
        <v>0</v>
      </c>
      <c r="E43" s="460"/>
      <c r="F43" s="460"/>
      <c r="G43" s="460"/>
      <c r="H43" s="460"/>
      <c r="I43" s="461"/>
      <c r="K43" s="105" t="s">
        <v>54</v>
      </c>
      <c r="L43" s="482"/>
      <c r="M43" s="483"/>
      <c r="N43" s="303"/>
      <c r="O43" s="304" t="s">
        <v>1062</v>
      </c>
      <c r="P43" s="311"/>
    </row>
    <row r="44" spans="2:16" ht="8.65" customHeight="1" x14ac:dyDescent="0.2"/>
    <row r="45" spans="2:16" x14ac:dyDescent="0.2">
      <c r="B45" s="105" t="s">
        <v>48</v>
      </c>
      <c r="D45" s="471"/>
      <c r="E45" s="472"/>
      <c r="F45" s="472"/>
      <c r="G45" s="472"/>
      <c r="H45" s="472"/>
      <c r="I45" s="473"/>
      <c r="K45" s="105" t="s">
        <v>53</v>
      </c>
      <c r="M45" s="7"/>
    </row>
    <row r="46" spans="2:16" ht="10.5" customHeight="1" x14ac:dyDescent="0.2"/>
    <row r="47" spans="2:16" x14ac:dyDescent="0.2">
      <c r="B47" s="105" t="s">
        <v>49</v>
      </c>
      <c r="D47" s="471"/>
      <c r="E47" s="472"/>
      <c r="F47" s="472"/>
      <c r="G47" s="472"/>
      <c r="H47" s="472"/>
      <c r="I47" s="473"/>
      <c r="K47" s="105" t="s">
        <v>88</v>
      </c>
      <c r="M47" s="7"/>
    </row>
    <row r="48" spans="2:16" ht="11.1" customHeight="1" x14ac:dyDescent="0.2"/>
    <row r="49" spans="2:16" x14ac:dyDescent="0.2">
      <c r="B49" s="105" t="s">
        <v>50</v>
      </c>
      <c r="D49" s="234" t="s">
        <v>52</v>
      </c>
      <c r="G49" s="105" t="s">
        <v>51</v>
      </c>
      <c r="H49" s="494"/>
      <c r="I49" s="495"/>
      <c r="K49" s="105" t="s">
        <v>58</v>
      </c>
      <c r="M49" s="491"/>
      <c r="N49" s="492"/>
      <c r="O49" s="492"/>
      <c r="P49" s="493"/>
    </row>
    <row r="50" spans="2:16" ht="7.15" customHeight="1" thickBot="1" x14ac:dyDescent="0.25">
      <c r="B50" s="201"/>
      <c r="C50" s="201"/>
      <c r="D50" s="201"/>
      <c r="E50" s="201"/>
      <c r="F50" s="201"/>
      <c r="G50" s="201"/>
      <c r="H50" s="201"/>
      <c r="I50" s="201"/>
      <c r="J50" s="201"/>
      <c r="K50" s="201"/>
      <c r="L50" s="201"/>
      <c r="M50" s="201"/>
      <c r="N50" s="201"/>
      <c r="O50" s="201"/>
      <c r="P50" s="201"/>
    </row>
    <row r="51" spans="2:16" ht="6.6" customHeight="1" thickTop="1" x14ac:dyDescent="0.2">
      <c r="C51" s="225"/>
      <c r="D51" s="225"/>
      <c r="E51" s="225"/>
      <c r="F51" s="225"/>
      <c r="G51" s="225"/>
    </row>
    <row r="52" spans="2:16" ht="14.25" customHeight="1" x14ac:dyDescent="0.2">
      <c r="B52" s="5"/>
      <c r="C52" s="105" t="s">
        <v>55</v>
      </c>
      <c r="G52" s="105" t="s">
        <v>57</v>
      </c>
      <c r="I52" s="471"/>
      <c r="J52" s="472"/>
      <c r="K52" s="472"/>
      <c r="L52" s="472"/>
      <c r="M52" s="472"/>
      <c r="N52" s="472"/>
      <c r="O52" s="472"/>
      <c r="P52" s="473"/>
    </row>
    <row r="53" spans="2:16" ht="14.25" customHeight="1" x14ac:dyDescent="0.2"/>
    <row r="54" spans="2:16" ht="14.25" customHeight="1" x14ac:dyDescent="0.2">
      <c r="B54" s="5"/>
      <c r="C54" s="105" t="s">
        <v>56</v>
      </c>
      <c r="G54" s="105" t="s">
        <v>48</v>
      </c>
      <c r="I54" s="471"/>
      <c r="J54" s="472"/>
      <c r="K54" s="472"/>
      <c r="L54" s="472"/>
      <c r="M54" s="472"/>
      <c r="N54" s="472"/>
      <c r="O54" s="472"/>
      <c r="P54" s="473"/>
    </row>
    <row r="55" spans="2:16" ht="14.25" customHeight="1" x14ac:dyDescent="0.2"/>
    <row r="56" spans="2:16" ht="14.25" customHeight="1" x14ac:dyDescent="0.2">
      <c r="B56" s="5"/>
      <c r="C56" s="105" t="s">
        <v>1057</v>
      </c>
      <c r="G56" s="105" t="s">
        <v>49</v>
      </c>
      <c r="H56" s="471"/>
      <c r="I56" s="472"/>
      <c r="J56" s="473"/>
      <c r="K56" s="183" t="s">
        <v>50</v>
      </c>
      <c r="L56" s="471"/>
      <c r="M56" s="473"/>
      <c r="O56" s="183" t="s">
        <v>51</v>
      </c>
      <c r="P56" s="7"/>
    </row>
    <row r="57" spans="2:16" ht="14.25" customHeight="1" x14ac:dyDescent="0.2"/>
    <row r="58" spans="2:16" ht="14.25" customHeight="1" x14ac:dyDescent="0.2">
      <c r="B58" s="5"/>
      <c r="C58" s="185" t="s">
        <v>1058</v>
      </c>
      <c r="L58" s="183" t="s">
        <v>69</v>
      </c>
      <c r="M58" s="471"/>
      <c r="N58" s="472"/>
      <c r="O58" s="472"/>
      <c r="P58" s="473"/>
    </row>
    <row r="59" spans="2:16" x14ac:dyDescent="0.2">
      <c r="B59" s="306"/>
      <c r="C59" s="306"/>
      <c r="D59" s="306"/>
      <c r="E59" s="306"/>
    </row>
    <row r="60" spans="2:16" x14ac:dyDescent="0.2">
      <c r="B60" s="5"/>
      <c r="C60" s="105" t="s">
        <v>1056</v>
      </c>
      <c r="D60" s="306"/>
      <c r="E60" s="306"/>
      <c r="G60" s="105" t="s">
        <v>65</v>
      </c>
      <c r="I60" s="471"/>
      <c r="J60" s="472"/>
      <c r="K60" s="473"/>
      <c r="L60" s="183" t="s">
        <v>67</v>
      </c>
      <c r="M60" s="485"/>
      <c r="N60" s="486"/>
      <c r="O60" s="486"/>
      <c r="P60" s="487"/>
    </row>
    <row r="61" spans="2:16" x14ac:dyDescent="0.2">
      <c r="C61" s="306"/>
      <c r="D61" s="306"/>
      <c r="E61" s="306"/>
    </row>
    <row r="62" spans="2:16" x14ac:dyDescent="0.2">
      <c r="B62" s="500"/>
      <c r="C62" s="501"/>
      <c r="D62" s="501"/>
      <c r="E62" s="502"/>
      <c r="G62" s="105" t="s">
        <v>66</v>
      </c>
      <c r="I62" s="488"/>
      <c r="J62" s="489"/>
      <c r="K62" s="490"/>
      <c r="L62" s="183" t="s">
        <v>68</v>
      </c>
      <c r="M62" s="488"/>
      <c r="N62" s="489"/>
      <c r="O62" s="489"/>
      <c r="P62" s="490"/>
    </row>
    <row r="63" spans="2:16" ht="7.9" customHeight="1" thickBot="1" x14ac:dyDescent="0.25">
      <c r="B63" s="201"/>
      <c r="C63" s="201"/>
      <c r="D63" s="201"/>
      <c r="E63" s="201"/>
      <c r="F63" s="201"/>
      <c r="G63" s="201"/>
      <c r="H63" s="201"/>
      <c r="I63" s="201"/>
      <c r="J63" s="201"/>
      <c r="K63" s="201"/>
      <c r="L63" s="201"/>
      <c r="M63" s="201"/>
      <c r="N63" s="201"/>
      <c r="O63" s="201"/>
      <c r="P63" s="201"/>
    </row>
    <row r="64" spans="2:16" ht="7.15" customHeight="1" thickTop="1" x14ac:dyDescent="0.2"/>
    <row r="65" spans="2:16" x14ac:dyDescent="0.2">
      <c r="B65" s="105" t="s">
        <v>447</v>
      </c>
      <c r="K65" s="462"/>
      <c r="L65" s="484"/>
      <c r="O65" s="503"/>
      <c r="P65" s="503"/>
    </row>
    <row r="67" spans="2:16" x14ac:dyDescent="0.2">
      <c r="B67" s="105" t="s">
        <v>70</v>
      </c>
      <c r="K67" s="7"/>
    </row>
    <row r="68" spans="2:16" x14ac:dyDescent="0.2">
      <c r="B68" s="504"/>
      <c r="C68" s="504"/>
      <c r="D68" s="504"/>
      <c r="E68" s="504"/>
      <c r="F68" s="504"/>
      <c r="G68" s="504"/>
      <c r="H68" s="504"/>
      <c r="I68" s="504"/>
      <c r="J68" s="504"/>
      <c r="K68" s="504"/>
      <c r="L68" s="504"/>
      <c r="M68" s="504"/>
      <c r="N68" s="504"/>
      <c r="O68" s="504"/>
      <c r="P68" s="504"/>
    </row>
    <row r="69" spans="2:16" x14ac:dyDescent="0.2">
      <c r="B69" s="105" t="s">
        <v>71</v>
      </c>
      <c r="O69" s="462"/>
      <c r="P69" s="484"/>
    </row>
    <row r="70" spans="2:16" x14ac:dyDescent="0.2">
      <c r="B70" s="499"/>
      <c r="C70" s="499"/>
      <c r="D70" s="499"/>
      <c r="E70" s="499"/>
      <c r="F70" s="499"/>
      <c r="G70" s="499"/>
      <c r="H70" s="499"/>
      <c r="I70" s="499"/>
      <c r="J70" s="499"/>
      <c r="K70" s="499"/>
      <c r="L70" s="499"/>
      <c r="M70" s="499"/>
      <c r="N70" s="499"/>
      <c r="O70" s="499"/>
      <c r="P70" s="499"/>
    </row>
    <row r="71" spans="2:16" x14ac:dyDescent="0.2">
      <c r="B71" s="499" t="s">
        <v>782</v>
      </c>
      <c r="C71" s="499"/>
      <c r="D71" s="499"/>
      <c r="E71" s="499"/>
      <c r="F71" s="499"/>
      <c r="G71" s="499"/>
      <c r="H71" s="499"/>
      <c r="I71" s="499"/>
      <c r="J71" s="499"/>
      <c r="K71" s="499"/>
      <c r="L71" s="499"/>
      <c r="M71" s="499"/>
      <c r="N71" s="499"/>
      <c r="O71" s="499"/>
      <c r="P71" s="499"/>
    </row>
    <row r="72" spans="2:16" x14ac:dyDescent="0.2">
      <c r="B72" s="496"/>
      <c r="C72" s="497"/>
      <c r="D72" s="497"/>
      <c r="E72" s="497"/>
      <c r="F72" s="497"/>
      <c r="G72" s="497"/>
      <c r="H72" s="497"/>
      <c r="I72" s="497"/>
      <c r="J72" s="497"/>
      <c r="K72" s="497"/>
      <c r="L72" s="497"/>
      <c r="M72" s="497"/>
      <c r="N72" s="497"/>
      <c r="O72" s="497"/>
      <c r="P72" s="498"/>
    </row>
    <row r="73" spans="2:16" x14ac:dyDescent="0.2">
      <c r="B73" s="450"/>
      <c r="C73" s="451"/>
      <c r="D73" s="451"/>
      <c r="E73" s="451"/>
      <c r="F73" s="451"/>
      <c r="G73" s="451"/>
      <c r="H73" s="451"/>
      <c r="I73" s="451"/>
      <c r="J73" s="451"/>
      <c r="K73" s="451"/>
      <c r="L73" s="451"/>
      <c r="M73" s="451"/>
      <c r="N73" s="451"/>
      <c r="O73" s="451"/>
      <c r="P73" s="452"/>
    </row>
    <row r="74" spans="2:16" x14ac:dyDescent="0.2">
      <c r="B74" s="450"/>
      <c r="C74" s="451"/>
      <c r="D74" s="451"/>
      <c r="E74" s="451"/>
      <c r="F74" s="451"/>
      <c r="G74" s="451"/>
      <c r="H74" s="451"/>
      <c r="I74" s="451"/>
      <c r="J74" s="451"/>
      <c r="K74" s="451"/>
      <c r="L74" s="451"/>
      <c r="M74" s="451"/>
      <c r="N74" s="451"/>
      <c r="O74" s="451"/>
      <c r="P74" s="452"/>
    </row>
    <row r="75" spans="2:16" x14ac:dyDescent="0.2">
      <c r="B75" s="450"/>
      <c r="C75" s="451"/>
      <c r="D75" s="451"/>
      <c r="E75" s="451"/>
      <c r="F75" s="451"/>
      <c r="G75" s="451"/>
      <c r="H75" s="451"/>
      <c r="I75" s="451"/>
      <c r="J75" s="451"/>
      <c r="K75" s="451"/>
      <c r="L75" s="451"/>
      <c r="M75" s="451"/>
      <c r="N75" s="451"/>
      <c r="O75" s="451"/>
      <c r="P75" s="452"/>
    </row>
    <row r="76" spans="2:16" x14ac:dyDescent="0.2">
      <c r="B76" s="453"/>
      <c r="C76" s="454"/>
      <c r="D76" s="454"/>
      <c r="E76" s="454"/>
      <c r="F76" s="454"/>
      <c r="G76" s="454"/>
      <c r="H76" s="454"/>
      <c r="I76" s="454"/>
      <c r="J76" s="454"/>
      <c r="K76" s="454"/>
      <c r="L76" s="454"/>
      <c r="M76" s="454"/>
      <c r="N76" s="454"/>
      <c r="O76" s="454"/>
      <c r="P76" s="455"/>
    </row>
    <row r="77" spans="2:16" ht="13.5" thickBot="1" x14ac:dyDescent="0.25">
      <c r="B77" s="235"/>
      <c r="C77" s="235"/>
      <c r="D77" s="235"/>
      <c r="E77" s="235"/>
      <c r="F77" s="235"/>
      <c r="G77" s="235"/>
      <c r="H77" s="235"/>
      <c r="I77" s="235"/>
      <c r="J77" s="235"/>
      <c r="K77" s="235"/>
      <c r="L77" s="235"/>
      <c r="M77" s="235"/>
      <c r="N77" s="235"/>
      <c r="O77" s="235"/>
      <c r="P77" s="235"/>
    </row>
    <row r="78" spans="2:16" ht="13.5" thickTop="1" x14ac:dyDescent="0.2">
      <c r="P78" s="105" t="s">
        <v>110</v>
      </c>
    </row>
  </sheetData>
  <sheetProtection password="9317" sheet="1" objects="1" scenarios="1"/>
  <mergeCells count="39">
    <mergeCell ref="B72:P72"/>
    <mergeCell ref="B73:P73"/>
    <mergeCell ref="B74:P74"/>
    <mergeCell ref="B71:P71"/>
    <mergeCell ref="B62:E62"/>
    <mergeCell ref="B70:P70"/>
    <mergeCell ref="O69:P69"/>
    <mergeCell ref="O65:P65"/>
    <mergeCell ref="B68:P68"/>
    <mergeCell ref="D45:I45"/>
    <mergeCell ref="D47:I47"/>
    <mergeCell ref="M58:P58"/>
    <mergeCell ref="I54:P54"/>
    <mergeCell ref="K65:L65"/>
    <mergeCell ref="M60:P60"/>
    <mergeCell ref="I62:K62"/>
    <mergeCell ref="I60:K60"/>
    <mergeCell ref="M49:P49"/>
    <mergeCell ref="I52:P52"/>
    <mergeCell ref="H56:J56"/>
    <mergeCell ref="L56:M56"/>
    <mergeCell ref="M62:P62"/>
    <mergeCell ref="H49:I49"/>
    <mergeCell ref="B75:P75"/>
    <mergeCell ref="B76:P76"/>
    <mergeCell ref="G4:I4"/>
    <mergeCell ref="B1:P1"/>
    <mergeCell ref="B2:P2"/>
    <mergeCell ref="D43:I43"/>
    <mergeCell ref="M39:P39"/>
    <mergeCell ref="M35:P35"/>
    <mergeCell ref="M37:P37"/>
    <mergeCell ref="I37:L37"/>
    <mergeCell ref="J4:M4"/>
    <mergeCell ref="E29:F29"/>
    <mergeCell ref="K14:P14"/>
    <mergeCell ref="K31:P31"/>
    <mergeCell ref="K32:P32"/>
    <mergeCell ref="L43:M43"/>
  </mergeCells>
  <phoneticPr fontId="4" type="noConversion"/>
  <dataValidations count="1">
    <dataValidation type="list" allowBlank="1" showInputMessage="1" showErrorMessage="1" sqref="P43" xr:uid="{00000000-0002-0000-0100-000000000000}">
      <formula1>"A,B,C"</formula1>
    </dataValidation>
  </dataValidations>
  <printOptions horizontalCentered="1"/>
  <pageMargins left="0.51" right="0.51" top="0.7" bottom="0.35" header="0.5" footer="0.24"/>
  <pageSetup scale="7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pageSetUpPr fitToPage="1"/>
  </sheetPr>
  <dimension ref="A1:I225"/>
  <sheetViews>
    <sheetView zoomScaleNormal="100" workbookViewId="0"/>
  </sheetViews>
  <sheetFormatPr defaultRowHeight="12.75" x14ac:dyDescent="0.2"/>
  <cols>
    <col min="1" max="1" width="3.28515625" customWidth="1"/>
    <col min="2" max="2" width="4.140625" customWidth="1"/>
    <col min="5" max="5" width="12.140625" customWidth="1"/>
    <col min="9" max="9" width="22.140625" customWidth="1"/>
  </cols>
  <sheetData>
    <row r="1" spans="1:9" x14ac:dyDescent="0.2">
      <c r="B1" s="285">
        <v>0</v>
      </c>
      <c r="C1" s="286"/>
      <c r="D1" s="286"/>
      <c r="E1" s="286"/>
    </row>
    <row r="2" spans="1:9" x14ac:dyDescent="0.2">
      <c r="B2" s="286"/>
      <c r="C2" s="287"/>
      <c r="D2" s="286"/>
      <c r="E2" s="286"/>
    </row>
    <row r="3" spans="1:9" x14ac:dyDescent="0.2">
      <c r="B3" s="288" t="s">
        <v>618</v>
      </c>
      <c r="C3" s="289"/>
      <c r="D3" s="288"/>
      <c r="E3" s="290"/>
    </row>
    <row r="4" spans="1:9" x14ac:dyDescent="0.2">
      <c r="B4" s="286"/>
      <c r="C4" s="287"/>
      <c r="D4" s="286"/>
      <c r="E4" s="286"/>
    </row>
    <row r="5" spans="1:9" x14ac:dyDescent="0.2">
      <c r="B5" s="286"/>
      <c r="C5" s="287"/>
      <c r="D5" s="286"/>
      <c r="E5" s="286"/>
    </row>
    <row r="6" spans="1:9" ht="15.75" customHeight="1" x14ac:dyDescent="0.2">
      <c r="A6" s="286"/>
      <c r="B6" s="291" t="s">
        <v>619</v>
      </c>
      <c r="C6" s="672" t="s">
        <v>1034</v>
      </c>
      <c r="D6" s="672"/>
      <c r="E6" s="672"/>
      <c r="F6" s="672"/>
      <c r="G6" s="672"/>
      <c r="H6" s="672"/>
      <c r="I6" s="672"/>
    </row>
    <row r="7" spans="1:9" x14ac:dyDescent="0.2">
      <c r="A7" s="286"/>
      <c r="B7" s="292"/>
      <c r="C7" s="672"/>
      <c r="D7" s="672"/>
      <c r="E7" s="672"/>
      <c r="F7" s="672"/>
      <c r="G7" s="672"/>
      <c r="H7" s="672"/>
      <c r="I7" s="672"/>
    </row>
    <row r="8" spans="1:9" x14ac:dyDescent="0.2">
      <c r="A8" s="286"/>
      <c r="B8" s="292"/>
      <c r="C8" s="672"/>
      <c r="D8" s="672"/>
      <c r="E8" s="672"/>
      <c r="F8" s="672"/>
      <c r="G8" s="672"/>
      <c r="H8" s="672"/>
      <c r="I8" s="672"/>
    </row>
    <row r="9" spans="1:9" x14ac:dyDescent="0.2">
      <c r="A9" s="286"/>
      <c r="B9" s="292"/>
      <c r="C9" s="672"/>
      <c r="D9" s="672"/>
      <c r="E9" s="672"/>
      <c r="F9" s="672"/>
      <c r="G9" s="672"/>
      <c r="H9" s="672"/>
      <c r="I9" s="672"/>
    </row>
    <row r="10" spans="1:9" ht="15.75" customHeight="1" x14ac:dyDescent="0.2">
      <c r="A10" s="286"/>
      <c r="B10" s="292"/>
      <c r="C10" s="672"/>
      <c r="D10" s="672"/>
      <c r="E10" s="672"/>
      <c r="F10" s="672"/>
      <c r="G10" s="672"/>
      <c r="H10" s="672"/>
      <c r="I10" s="672"/>
    </row>
    <row r="11" spans="1:9" ht="15.75" customHeight="1" x14ac:dyDescent="0.2">
      <c r="A11" s="286"/>
      <c r="B11" s="292"/>
      <c r="C11" s="672"/>
      <c r="D11" s="672"/>
      <c r="E11" s="672"/>
      <c r="F11" s="672"/>
      <c r="G11" s="672"/>
      <c r="H11" s="672"/>
      <c r="I11" s="672"/>
    </row>
    <row r="12" spans="1:9" ht="15.75" customHeight="1" x14ac:dyDescent="0.2">
      <c r="A12" s="286"/>
      <c r="B12" s="292"/>
      <c r="C12" s="672"/>
      <c r="D12" s="672"/>
      <c r="E12" s="672"/>
      <c r="F12" s="672"/>
      <c r="G12" s="672"/>
      <c r="H12" s="672"/>
      <c r="I12" s="672"/>
    </row>
    <row r="13" spans="1:9" ht="15.75" customHeight="1" x14ac:dyDescent="0.2">
      <c r="A13" s="286"/>
      <c r="B13" s="292"/>
      <c r="C13" s="672"/>
      <c r="D13" s="672"/>
      <c r="E13" s="672"/>
      <c r="F13" s="672"/>
      <c r="G13" s="672"/>
      <c r="H13" s="672"/>
      <c r="I13" s="672"/>
    </row>
    <row r="14" spans="1:9" ht="12" customHeight="1" x14ac:dyDescent="0.2">
      <c r="A14" s="286"/>
      <c r="B14" s="292"/>
      <c r="C14" s="672"/>
      <c r="D14" s="672"/>
      <c r="E14" s="672"/>
      <c r="F14" s="672"/>
      <c r="G14" s="672"/>
      <c r="H14" s="672"/>
      <c r="I14" s="672"/>
    </row>
    <row r="15" spans="1:9" x14ac:dyDescent="0.2">
      <c r="A15" s="286"/>
      <c r="B15" s="292"/>
      <c r="C15" s="293"/>
      <c r="D15" s="293"/>
      <c r="E15" s="294"/>
      <c r="F15" s="294"/>
      <c r="G15" s="294"/>
      <c r="H15" s="294"/>
    </row>
    <row r="16" spans="1:9" ht="15" customHeight="1" x14ac:dyDescent="0.2">
      <c r="A16" s="286"/>
      <c r="B16" s="292" t="s">
        <v>620</v>
      </c>
      <c r="C16" s="673" t="s">
        <v>1035</v>
      </c>
      <c r="D16" s="673"/>
      <c r="E16" s="673"/>
      <c r="F16" s="673"/>
      <c r="G16" s="673"/>
      <c r="H16" s="673"/>
      <c r="I16" s="673"/>
    </row>
    <row r="17" spans="1:9" x14ac:dyDescent="0.2">
      <c r="A17" s="286"/>
      <c r="B17" s="292"/>
      <c r="C17" s="673"/>
      <c r="D17" s="673"/>
      <c r="E17" s="673"/>
      <c r="F17" s="673"/>
      <c r="G17" s="673"/>
      <c r="H17" s="673"/>
      <c r="I17" s="673"/>
    </row>
    <row r="18" spans="1:9" x14ac:dyDescent="0.2">
      <c r="A18" s="286"/>
      <c r="B18" s="292"/>
      <c r="C18" s="673"/>
      <c r="D18" s="673"/>
      <c r="E18" s="673"/>
      <c r="F18" s="673"/>
      <c r="G18" s="673"/>
      <c r="H18" s="673"/>
      <c r="I18" s="673"/>
    </row>
    <row r="19" spans="1:9" x14ac:dyDescent="0.2">
      <c r="B19" s="292"/>
      <c r="C19" s="293"/>
      <c r="D19" s="294"/>
      <c r="E19" s="294"/>
      <c r="F19" s="294"/>
      <c r="G19" s="294"/>
      <c r="H19" s="294"/>
    </row>
    <row r="20" spans="1:9" ht="17.25" customHeight="1" x14ac:dyDescent="0.2">
      <c r="B20" s="292" t="s">
        <v>621</v>
      </c>
      <c r="C20" s="674" t="s">
        <v>1036</v>
      </c>
      <c r="D20" s="674"/>
      <c r="E20" s="674"/>
      <c r="F20" s="674"/>
      <c r="G20" s="674"/>
      <c r="H20" s="674"/>
      <c r="I20" s="674"/>
    </row>
    <row r="21" spans="1:9" x14ac:dyDescent="0.2">
      <c r="B21" s="292"/>
      <c r="C21" s="674"/>
      <c r="D21" s="674"/>
      <c r="E21" s="674"/>
      <c r="F21" s="674"/>
      <c r="G21" s="674"/>
      <c r="H21" s="674"/>
      <c r="I21" s="674"/>
    </row>
    <row r="22" spans="1:9" x14ac:dyDescent="0.2">
      <c r="B22" s="292"/>
      <c r="C22" s="674"/>
      <c r="D22" s="674"/>
      <c r="E22" s="674"/>
      <c r="F22" s="674"/>
      <c r="G22" s="674"/>
      <c r="H22" s="674"/>
      <c r="I22" s="674"/>
    </row>
    <row r="23" spans="1:9" x14ac:dyDescent="0.2">
      <c r="B23" s="292"/>
      <c r="C23" s="674"/>
      <c r="D23" s="674"/>
      <c r="E23" s="674"/>
      <c r="F23" s="674"/>
      <c r="G23" s="674"/>
      <c r="H23" s="674"/>
      <c r="I23" s="674"/>
    </row>
    <row r="24" spans="1:9" x14ac:dyDescent="0.2">
      <c r="B24" s="292"/>
      <c r="C24" s="674"/>
      <c r="D24" s="674"/>
      <c r="E24" s="674"/>
      <c r="F24" s="674"/>
      <c r="G24" s="674"/>
      <c r="H24" s="674"/>
      <c r="I24" s="674"/>
    </row>
    <row r="25" spans="1:9" x14ac:dyDescent="0.2">
      <c r="B25" s="292"/>
      <c r="C25" s="674"/>
      <c r="D25" s="674"/>
      <c r="E25" s="674"/>
      <c r="F25" s="674"/>
      <c r="G25" s="674"/>
      <c r="H25" s="674"/>
      <c r="I25" s="674"/>
    </row>
    <row r="26" spans="1:9" x14ac:dyDescent="0.2">
      <c r="B26" s="292"/>
      <c r="C26" s="674"/>
      <c r="D26" s="674"/>
      <c r="E26" s="674"/>
      <c r="F26" s="674"/>
      <c r="G26" s="674"/>
      <c r="H26" s="674"/>
      <c r="I26" s="674"/>
    </row>
    <row r="27" spans="1:9" ht="25.5" customHeight="1" x14ac:dyDescent="0.2">
      <c r="B27" s="292"/>
      <c r="C27" s="674"/>
      <c r="D27" s="674"/>
      <c r="E27" s="674"/>
      <c r="F27" s="674"/>
      <c r="G27" s="674"/>
      <c r="H27" s="674"/>
      <c r="I27" s="674"/>
    </row>
    <row r="28" spans="1:9" x14ac:dyDescent="0.2">
      <c r="B28" s="292"/>
      <c r="C28" s="293"/>
      <c r="D28" s="294"/>
      <c r="E28" s="294"/>
      <c r="F28" s="294"/>
      <c r="G28" s="294"/>
      <c r="H28" s="294"/>
    </row>
    <row r="29" spans="1:9" ht="15" customHeight="1" x14ac:dyDescent="0.2">
      <c r="B29" s="292" t="s">
        <v>639</v>
      </c>
      <c r="C29" s="674" t="s">
        <v>1037</v>
      </c>
      <c r="D29" s="674"/>
      <c r="E29" s="674"/>
      <c r="F29" s="674"/>
      <c r="G29" s="674"/>
      <c r="H29" s="674"/>
      <c r="I29" s="674"/>
    </row>
    <row r="30" spans="1:9" x14ac:dyDescent="0.2">
      <c r="B30" s="292"/>
      <c r="C30" s="674"/>
      <c r="D30" s="674"/>
      <c r="E30" s="674"/>
      <c r="F30" s="674"/>
      <c r="G30" s="674"/>
      <c r="H30" s="674"/>
      <c r="I30" s="674"/>
    </row>
    <row r="31" spans="1:9" x14ac:dyDescent="0.2">
      <c r="B31" s="292"/>
      <c r="C31" s="674"/>
      <c r="D31" s="674"/>
      <c r="E31" s="674"/>
      <c r="F31" s="674"/>
      <c r="G31" s="674"/>
      <c r="H31" s="674"/>
      <c r="I31" s="674"/>
    </row>
    <row r="32" spans="1:9" x14ac:dyDescent="0.2">
      <c r="B32" s="292"/>
      <c r="C32" s="674"/>
      <c r="D32" s="674"/>
      <c r="E32" s="674"/>
      <c r="F32" s="674"/>
      <c r="G32" s="674"/>
      <c r="H32" s="674"/>
      <c r="I32" s="674"/>
    </row>
    <row r="33" spans="2:9" x14ac:dyDescent="0.2">
      <c r="B33" s="292"/>
      <c r="C33" s="674"/>
      <c r="D33" s="674"/>
      <c r="E33" s="674"/>
      <c r="F33" s="674"/>
      <c r="G33" s="674"/>
      <c r="H33" s="674"/>
      <c r="I33" s="674"/>
    </row>
    <row r="34" spans="2:9" x14ac:dyDescent="0.2">
      <c r="B34" s="292"/>
      <c r="C34" s="674"/>
      <c r="D34" s="674"/>
      <c r="E34" s="674"/>
      <c r="F34" s="674"/>
      <c r="G34" s="674"/>
      <c r="H34" s="674"/>
      <c r="I34" s="674"/>
    </row>
    <row r="35" spans="2:9" x14ac:dyDescent="0.2">
      <c r="B35" s="292"/>
      <c r="C35" s="674"/>
      <c r="D35" s="674"/>
      <c r="E35" s="674"/>
      <c r="F35" s="674"/>
      <c r="G35" s="674"/>
      <c r="H35" s="674"/>
      <c r="I35" s="674"/>
    </row>
    <row r="36" spans="2:9" x14ac:dyDescent="0.2">
      <c r="B36" s="292"/>
      <c r="C36" s="674"/>
      <c r="D36" s="674"/>
      <c r="E36" s="674"/>
      <c r="F36" s="674"/>
      <c r="G36" s="674"/>
      <c r="H36" s="674"/>
      <c r="I36" s="674"/>
    </row>
    <row r="37" spans="2:9" x14ac:dyDescent="0.2">
      <c r="B37" s="292"/>
      <c r="C37" s="674"/>
      <c r="D37" s="674"/>
      <c r="E37" s="674"/>
      <c r="F37" s="674"/>
      <c r="G37" s="674"/>
      <c r="H37" s="674"/>
      <c r="I37" s="674"/>
    </row>
    <row r="38" spans="2:9" ht="15.75" customHeight="1" x14ac:dyDescent="0.2">
      <c r="B38" s="292"/>
      <c r="C38" s="674"/>
      <c r="D38" s="674"/>
      <c r="E38" s="674"/>
      <c r="F38" s="674"/>
      <c r="G38" s="674"/>
      <c r="H38" s="674"/>
      <c r="I38" s="674"/>
    </row>
    <row r="39" spans="2:9" x14ac:dyDescent="0.2">
      <c r="B39" s="292"/>
      <c r="C39" s="295"/>
      <c r="D39" s="295"/>
      <c r="E39" s="295"/>
      <c r="F39" s="295"/>
      <c r="G39" s="295"/>
      <c r="H39" s="295"/>
      <c r="I39" s="295"/>
    </row>
    <row r="40" spans="2:9" x14ac:dyDescent="0.2">
      <c r="B40" s="296" t="s">
        <v>640</v>
      </c>
      <c r="C40" s="674" t="s">
        <v>1038</v>
      </c>
      <c r="D40" s="674"/>
      <c r="E40" s="674"/>
      <c r="F40" s="674"/>
      <c r="G40" s="674"/>
      <c r="H40" s="674"/>
      <c r="I40" s="674"/>
    </row>
    <row r="41" spans="2:9" x14ac:dyDescent="0.2">
      <c r="C41" s="674"/>
      <c r="D41" s="674"/>
      <c r="E41" s="674"/>
      <c r="F41" s="674"/>
      <c r="G41" s="674"/>
      <c r="H41" s="674"/>
      <c r="I41" s="674"/>
    </row>
    <row r="42" spans="2:9" x14ac:dyDescent="0.2">
      <c r="C42" s="674"/>
      <c r="D42" s="674"/>
      <c r="E42" s="674"/>
      <c r="F42" s="674"/>
      <c r="G42" s="674"/>
      <c r="H42" s="674"/>
      <c r="I42" s="674"/>
    </row>
    <row r="43" spans="2:9" x14ac:dyDescent="0.2">
      <c r="C43" s="674"/>
      <c r="D43" s="674"/>
      <c r="E43" s="674"/>
      <c r="F43" s="674"/>
      <c r="G43" s="674"/>
      <c r="H43" s="674"/>
      <c r="I43" s="674"/>
    </row>
    <row r="44" spans="2:9" x14ac:dyDescent="0.2">
      <c r="C44" s="674"/>
      <c r="D44" s="674"/>
      <c r="E44" s="674"/>
      <c r="F44" s="674"/>
      <c r="G44" s="674"/>
      <c r="H44" s="674"/>
      <c r="I44" s="674"/>
    </row>
    <row r="45" spans="2:9" x14ac:dyDescent="0.2">
      <c r="C45" s="674"/>
      <c r="D45" s="674"/>
      <c r="E45" s="674"/>
      <c r="F45" s="674"/>
      <c r="G45" s="674"/>
      <c r="H45" s="674"/>
      <c r="I45" s="674"/>
    </row>
    <row r="46" spans="2:9" x14ac:dyDescent="0.2">
      <c r="C46" s="292"/>
      <c r="D46" s="293"/>
      <c r="E46" s="294"/>
      <c r="F46" s="294"/>
      <c r="G46" s="294"/>
      <c r="H46" s="294"/>
      <c r="I46" s="301" t="s">
        <v>1051</v>
      </c>
    </row>
    <row r="47" spans="2:9" x14ac:dyDescent="0.2">
      <c r="C47" s="292"/>
      <c r="D47" s="293"/>
      <c r="E47" s="294"/>
      <c r="F47" s="294"/>
      <c r="G47" s="294"/>
      <c r="H47" s="294"/>
      <c r="I47" s="294"/>
    </row>
    <row r="48" spans="2:9" x14ac:dyDescent="0.2">
      <c r="C48" s="292"/>
      <c r="D48" s="293"/>
      <c r="E48" s="294"/>
      <c r="F48" s="294"/>
      <c r="G48" s="294"/>
      <c r="H48" s="294"/>
      <c r="I48" s="294"/>
    </row>
    <row r="49" spans="3:9" x14ac:dyDescent="0.2">
      <c r="C49" s="292"/>
      <c r="D49" s="293"/>
      <c r="E49" s="294"/>
      <c r="F49" s="294"/>
      <c r="G49" s="294"/>
      <c r="H49" s="294"/>
      <c r="I49" s="294"/>
    </row>
    <row r="50" spans="3:9" x14ac:dyDescent="0.2">
      <c r="C50" s="292"/>
      <c r="D50" s="297"/>
      <c r="E50" s="294"/>
      <c r="F50" s="294"/>
      <c r="G50" s="294"/>
      <c r="H50" s="294"/>
      <c r="I50" s="294"/>
    </row>
    <row r="51" spans="3:9" x14ac:dyDescent="0.2">
      <c r="C51" s="292"/>
      <c r="D51" s="297"/>
      <c r="E51" s="294"/>
      <c r="F51" s="294"/>
      <c r="G51" s="294"/>
      <c r="H51" s="294"/>
      <c r="I51" s="294"/>
    </row>
    <row r="52" spans="3:9" x14ac:dyDescent="0.2">
      <c r="C52" s="292"/>
      <c r="D52" s="297"/>
      <c r="E52" s="294"/>
      <c r="F52" s="294"/>
      <c r="G52" s="294"/>
      <c r="H52" s="294"/>
      <c r="I52" s="294"/>
    </row>
    <row r="53" spans="3:9" x14ac:dyDescent="0.2">
      <c r="C53" s="292"/>
      <c r="D53" s="297"/>
      <c r="E53" s="294"/>
      <c r="F53" s="294"/>
      <c r="G53" s="294"/>
      <c r="H53" s="294"/>
      <c r="I53" s="294"/>
    </row>
    <row r="54" spans="3:9" x14ac:dyDescent="0.2">
      <c r="C54" s="292"/>
      <c r="D54" s="297"/>
      <c r="E54" s="294"/>
      <c r="F54" s="294"/>
      <c r="G54" s="294"/>
      <c r="H54" s="294"/>
      <c r="I54" s="294"/>
    </row>
    <row r="55" spans="3:9" x14ac:dyDescent="0.2">
      <c r="C55" s="292"/>
      <c r="D55" s="297"/>
      <c r="E55" s="294"/>
      <c r="F55" s="294"/>
      <c r="G55" s="294"/>
      <c r="H55" s="294"/>
      <c r="I55" s="294"/>
    </row>
    <row r="56" spans="3:9" x14ac:dyDescent="0.2">
      <c r="C56" s="292"/>
      <c r="D56" s="297"/>
      <c r="E56" s="294"/>
      <c r="F56" s="294"/>
      <c r="G56" s="294"/>
      <c r="H56" s="294"/>
      <c r="I56" s="294"/>
    </row>
    <row r="57" spans="3:9" x14ac:dyDescent="0.2">
      <c r="C57" s="292"/>
      <c r="D57" s="297"/>
      <c r="E57" s="294"/>
      <c r="F57" s="294"/>
      <c r="G57" s="294"/>
      <c r="H57" s="294"/>
      <c r="I57" s="294"/>
    </row>
    <row r="58" spans="3:9" x14ac:dyDescent="0.2">
      <c r="C58" s="292"/>
      <c r="D58" s="297"/>
      <c r="E58" s="294"/>
      <c r="F58" s="294"/>
      <c r="G58" s="294"/>
      <c r="H58" s="294"/>
      <c r="I58" s="294"/>
    </row>
    <row r="59" spans="3:9" x14ac:dyDescent="0.2">
      <c r="C59" s="292"/>
      <c r="D59" s="297"/>
      <c r="E59" s="294"/>
      <c r="F59" s="294"/>
      <c r="G59" s="294"/>
      <c r="H59" s="294"/>
      <c r="I59" s="294"/>
    </row>
    <row r="60" spans="3:9" x14ac:dyDescent="0.2">
      <c r="C60" s="292"/>
      <c r="D60" s="297"/>
      <c r="E60" s="294"/>
      <c r="F60" s="294"/>
      <c r="G60" s="294"/>
      <c r="H60" s="294"/>
      <c r="I60" s="294"/>
    </row>
    <row r="61" spans="3:9" x14ac:dyDescent="0.2">
      <c r="C61" s="292"/>
      <c r="D61" s="297"/>
      <c r="E61" s="294"/>
      <c r="F61" s="294"/>
      <c r="G61" s="294"/>
      <c r="H61" s="294"/>
      <c r="I61" s="294"/>
    </row>
    <row r="62" spans="3:9" x14ac:dyDescent="0.2">
      <c r="C62" s="292"/>
      <c r="D62" s="297"/>
      <c r="E62" s="294"/>
      <c r="F62" s="294"/>
      <c r="G62" s="294"/>
      <c r="H62" s="294"/>
      <c r="I62" s="294"/>
    </row>
    <row r="63" spans="3:9" x14ac:dyDescent="0.2">
      <c r="C63" s="292"/>
      <c r="D63" s="297"/>
      <c r="E63" s="294"/>
      <c r="F63" s="294"/>
      <c r="G63" s="294"/>
      <c r="H63" s="294"/>
      <c r="I63" s="294"/>
    </row>
    <row r="64" spans="3:9" x14ac:dyDescent="0.2">
      <c r="C64" s="292"/>
      <c r="D64" s="297"/>
      <c r="E64" s="294"/>
      <c r="F64" s="294"/>
      <c r="G64" s="294"/>
      <c r="H64" s="294"/>
      <c r="I64" s="294"/>
    </row>
    <row r="65" spans="3:9" x14ac:dyDescent="0.2">
      <c r="C65" s="292"/>
      <c r="D65" s="297"/>
      <c r="E65" s="294"/>
      <c r="F65" s="294"/>
      <c r="G65" s="294"/>
      <c r="H65" s="294"/>
      <c r="I65" s="294"/>
    </row>
    <row r="66" spans="3:9" x14ac:dyDescent="0.2">
      <c r="C66" s="292"/>
      <c r="D66" s="297"/>
      <c r="E66" s="294"/>
      <c r="F66" s="294"/>
      <c r="G66" s="294"/>
      <c r="H66" s="294"/>
      <c r="I66" s="294"/>
    </row>
    <row r="67" spans="3:9" x14ac:dyDescent="0.2">
      <c r="C67" s="292"/>
      <c r="D67" s="297"/>
      <c r="E67" s="294"/>
      <c r="F67" s="294"/>
      <c r="G67" s="294"/>
      <c r="H67" s="294"/>
      <c r="I67" s="294"/>
    </row>
    <row r="68" spans="3:9" x14ac:dyDescent="0.2">
      <c r="C68" s="292"/>
      <c r="D68" s="298"/>
      <c r="E68" s="294"/>
      <c r="F68" s="294"/>
      <c r="G68" s="294"/>
      <c r="H68" s="294"/>
      <c r="I68" s="294"/>
    </row>
    <row r="69" spans="3:9" x14ac:dyDescent="0.2">
      <c r="C69" s="294"/>
      <c r="D69" s="294"/>
      <c r="E69" s="294"/>
      <c r="F69" s="294"/>
      <c r="G69" s="294"/>
      <c r="H69" s="294"/>
      <c r="I69" s="294"/>
    </row>
    <row r="70" spans="3:9" x14ac:dyDescent="0.2">
      <c r="C70" s="294"/>
      <c r="D70" s="294"/>
      <c r="E70" s="294"/>
      <c r="F70" s="294"/>
      <c r="G70" s="294"/>
      <c r="H70" s="294"/>
      <c r="I70" s="294"/>
    </row>
    <row r="71" spans="3:9" x14ac:dyDescent="0.2">
      <c r="C71" s="294"/>
      <c r="D71" s="294"/>
      <c r="E71" s="294"/>
      <c r="F71" s="294"/>
      <c r="G71" s="294"/>
      <c r="H71" s="294"/>
      <c r="I71" s="294"/>
    </row>
    <row r="72" spans="3:9" x14ac:dyDescent="0.2">
      <c r="C72" s="294"/>
      <c r="D72" s="294"/>
      <c r="E72" s="294"/>
      <c r="F72" s="294"/>
      <c r="G72" s="294"/>
      <c r="H72" s="294"/>
      <c r="I72" s="294"/>
    </row>
    <row r="73" spans="3:9" x14ac:dyDescent="0.2">
      <c r="C73" s="294"/>
      <c r="D73" s="294"/>
      <c r="E73" s="294"/>
      <c r="F73" s="294"/>
      <c r="G73" s="294"/>
      <c r="H73" s="294"/>
      <c r="I73" s="294"/>
    </row>
    <row r="74" spans="3:9" x14ac:dyDescent="0.2">
      <c r="C74" s="294"/>
      <c r="D74" s="294"/>
      <c r="E74" s="294"/>
      <c r="F74" s="294"/>
      <c r="G74" s="294"/>
      <c r="H74" s="294"/>
      <c r="I74" s="294"/>
    </row>
    <row r="75" spans="3:9" x14ac:dyDescent="0.2">
      <c r="C75" s="294"/>
      <c r="D75" s="294"/>
      <c r="E75" s="294"/>
      <c r="F75" s="294"/>
      <c r="G75" s="294"/>
      <c r="H75" s="294"/>
      <c r="I75" s="294"/>
    </row>
    <row r="76" spans="3:9" x14ac:dyDescent="0.2">
      <c r="C76" s="294"/>
      <c r="D76" s="294"/>
      <c r="E76" s="294"/>
      <c r="F76" s="294"/>
      <c r="G76" s="294"/>
      <c r="H76" s="294"/>
      <c r="I76" s="294"/>
    </row>
    <row r="77" spans="3:9" x14ac:dyDescent="0.2">
      <c r="C77" s="294"/>
      <c r="D77" s="294"/>
      <c r="E77" s="294"/>
      <c r="F77" s="294"/>
      <c r="G77" s="294"/>
      <c r="H77" s="294"/>
      <c r="I77" s="294"/>
    </row>
    <row r="78" spans="3:9" x14ac:dyDescent="0.2">
      <c r="C78" s="294"/>
      <c r="D78" s="294"/>
      <c r="E78" s="294"/>
      <c r="F78" s="294"/>
      <c r="G78" s="294"/>
      <c r="H78" s="294"/>
      <c r="I78" s="294"/>
    </row>
    <row r="79" spans="3:9" x14ac:dyDescent="0.2">
      <c r="C79" s="294"/>
      <c r="D79" s="294"/>
      <c r="E79" s="294"/>
      <c r="F79" s="294"/>
      <c r="G79" s="294"/>
      <c r="H79" s="294"/>
      <c r="I79" s="294"/>
    </row>
    <row r="80" spans="3:9" x14ac:dyDescent="0.2">
      <c r="C80" s="294"/>
      <c r="D80" s="294"/>
      <c r="E80" s="294"/>
      <c r="F80" s="294"/>
      <c r="G80" s="294"/>
      <c r="H80" s="294"/>
      <c r="I80" s="294"/>
    </row>
    <row r="81" spans="3:9" x14ac:dyDescent="0.2">
      <c r="C81" s="294"/>
      <c r="D81" s="294"/>
      <c r="E81" s="294"/>
      <c r="F81" s="294"/>
      <c r="G81" s="294"/>
      <c r="H81" s="294"/>
      <c r="I81" s="294"/>
    </row>
    <row r="82" spans="3:9" x14ac:dyDescent="0.2">
      <c r="C82" s="294"/>
      <c r="D82" s="294"/>
      <c r="E82" s="294"/>
      <c r="F82" s="294"/>
      <c r="G82" s="294"/>
      <c r="H82" s="294"/>
      <c r="I82" s="294"/>
    </row>
    <row r="83" spans="3:9" x14ac:dyDescent="0.2">
      <c r="C83" s="294"/>
      <c r="D83" s="294"/>
      <c r="E83" s="294"/>
      <c r="F83" s="294"/>
      <c r="G83" s="294"/>
      <c r="H83" s="294"/>
      <c r="I83" s="294"/>
    </row>
    <row r="84" spans="3:9" x14ac:dyDescent="0.2">
      <c r="C84" s="294"/>
      <c r="D84" s="294"/>
      <c r="E84" s="294"/>
      <c r="F84" s="294"/>
      <c r="G84" s="294"/>
      <c r="H84" s="294"/>
      <c r="I84" s="294"/>
    </row>
    <row r="85" spans="3:9" x14ac:dyDescent="0.2">
      <c r="C85" s="294"/>
      <c r="D85" s="294"/>
      <c r="E85" s="294"/>
      <c r="F85" s="294"/>
      <c r="G85" s="294"/>
      <c r="H85" s="294"/>
      <c r="I85" s="294"/>
    </row>
    <row r="86" spans="3:9" x14ac:dyDescent="0.2">
      <c r="C86" s="294"/>
      <c r="D86" s="294"/>
      <c r="E86" s="294"/>
      <c r="F86" s="294"/>
      <c r="G86" s="294"/>
      <c r="H86" s="294"/>
      <c r="I86" s="294"/>
    </row>
    <row r="87" spans="3:9" x14ac:dyDescent="0.2">
      <c r="C87" s="294"/>
      <c r="D87" s="294"/>
      <c r="E87" s="294"/>
      <c r="F87" s="294"/>
      <c r="G87" s="294"/>
      <c r="H87" s="294"/>
      <c r="I87" s="294"/>
    </row>
    <row r="88" spans="3:9" x14ac:dyDescent="0.2">
      <c r="C88" s="294"/>
      <c r="D88" s="294"/>
      <c r="E88" s="294"/>
      <c r="F88" s="294"/>
      <c r="G88" s="294"/>
      <c r="H88" s="294"/>
      <c r="I88" s="294"/>
    </row>
    <row r="89" spans="3:9" x14ac:dyDescent="0.2">
      <c r="C89" s="294"/>
      <c r="D89" s="294"/>
      <c r="E89" s="294"/>
      <c r="F89" s="294"/>
      <c r="G89" s="294"/>
      <c r="H89" s="294"/>
      <c r="I89" s="294"/>
    </row>
    <row r="90" spans="3:9" x14ac:dyDescent="0.2">
      <c r="C90" s="294"/>
      <c r="D90" s="294"/>
      <c r="E90" s="294"/>
      <c r="F90" s="294"/>
      <c r="G90" s="294"/>
      <c r="H90" s="294"/>
      <c r="I90" s="294"/>
    </row>
    <row r="91" spans="3:9" x14ac:dyDescent="0.2">
      <c r="C91" s="294"/>
      <c r="D91" s="294"/>
      <c r="E91" s="294"/>
      <c r="F91" s="294"/>
      <c r="G91" s="294"/>
      <c r="H91" s="294"/>
      <c r="I91" s="294"/>
    </row>
    <row r="92" spans="3:9" x14ac:dyDescent="0.2">
      <c r="C92" s="294"/>
      <c r="D92" s="294"/>
      <c r="E92" s="294"/>
      <c r="F92" s="294"/>
      <c r="G92" s="294"/>
      <c r="H92" s="294"/>
      <c r="I92" s="294"/>
    </row>
    <row r="93" spans="3:9" x14ac:dyDescent="0.2">
      <c r="C93" s="294"/>
      <c r="D93" s="294"/>
      <c r="E93" s="294"/>
      <c r="F93" s="294"/>
      <c r="G93" s="294"/>
      <c r="H93" s="294"/>
      <c r="I93" s="294"/>
    </row>
    <row r="94" spans="3:9" x14ac:dyDescent="0.2">
      <c r="C94" s="294"/>
      <c r="D94" s="294"/>
      <c r="E94" s="294"/>
      <c r="F94" s="294"/>
      <c r="G94" s="294"/>
      <c r="H94" s="294"/>
      <c r="I94" s="294"/>
    </row>
    <row r="95" spans="3:9" x14ac:dyDescent="0.2">
      <c r="C95" s="294"/>
      <c r="D95" s="294"/>
      <c r="E95" s="294"/>
      <c r="F95" s="294"/>
      <c r="G95" s="294"/>
      <c r="H95" s="294"/>
      <c r="I95" s="294"/>
    </row>
    <row r="96" spans="3:9" x14ac:dyDescent="0.2">
      <c r="C96" s="294"/>
      <c r="D96" s="294"/>
      <c r="E96" s="294"/>
      <c r="F96" s="294"/>
      <c r="G96" s="294"/>
      <c r="H96" s="294"/>
      <c r="I96" s="294"/>
    </row>
    <row r="97" spans="3:9" x14ac:dyDescent="0.2">
      <c r="C97" s="294"/>
      <c r="D97" s="294"/>
      <c r="E97" s="294"/>
      <c r="F97" s="294"/>
      <c r="G97" s="294"/>
      <c r="H97" s="294"/>
      <c r="I97" s="294"/>
    </row>
    <row r="98" spans="3:9" x14ac:dyDescent="0.2">
      <c r="C98" s="294"/>
      <c r="D98" s="294"/>
      <c r="E98" s="294"/>
      <c r="F98" s="294"/>
      <c r="G98" s="294"/>
      <c r="H98" s="294"/>
      <c r="I98" s="294"/>
    </row>
    <row r="99" spans="3:9" x14ac:dyDescent="0.2">
      <c r="C99" s="294"/>
      <c r="D99" s="294"/>
      <c r="E99" s="294"/>
      <c r="F99" s="294"/>
      <c r="G99" s="294"/>
      <c r="H99" s="294"/>
      <c r="I99" s="294"/>
    </row>
    <row r="100" spans="3:9" x14ac:dyDescent="0.2">
      <c r="C100" s="294"/>
      <c r="D100" s="294"/>
      <c r="E100" s="294"/>
      <c r="F100" s="294"/>
      <c r="G100" s="294"/>
      <c r="H100" s="294"/>
      <c r="I100" s="294"/>
    </row>
    <row r="101" spans="3:9" x14ac:dyDescent="0.2">
      <c r="C101" s="294"/>
      <c r="D101" s="294"/>
      <c r="E101" s="294"/>
      <c r="F101" s="294"/>
      <c r="G101" s="294"/>
      <c r="H101" s="294"/>
      <c r="I101" s="294"/>
    </row>
    <row r="102" spans="3:9" x14ac:dyDescent="0.2">
      <c r="C102" s="294"/>
      <c r="D102" s="294"/>
      <c r="E102" s="294"/>
      <c r="F102" s="294"/>
      <c r="G102" s="294"/>
      <c r="H102" s="294"/>
      <c r="I102" s="294"/>
    </row>
    <row r="103" spans="3:9" x14ac:dyDescent="0.2">
      <c r="C103" s="294"/>
      <c r="D103" s="294"/>
      <c r="E103" s="294"/>
      <c r="F103" s="294"/>
      <c r="G103" s="294"/>
      <c r="H103" s="294"/>
      <c r="I103" s="294"/>
    </row>
    <row r="104" spans="3:9" x14ac:dyDescent="0.2">
      <c r="C104" s="294"/>
      <c r="D104" s="294"/>
      <c r="E104" s="294"/>
      <c r="F104" s="294"/>
      <c r="G104" s="294"/>
      <c r="H104" s="294"/>
      <c r="I104" s="294"/>
    </row>
    <row r="105" spans="3:9" x14ac:dyDescent="0.2">
      <c r="C105" s="294"/>
      <c r="D105" s="294"/>
      <c r="E105" s="294"/>
      <c r="F105" s="294"/>
      <c r="G105" s="294"/>
      <c r="H105" s="294"/>
      <c r="I105" s="294"/>
    </row>
    <row r="106" spans="3:9" x14ac:dyDescent="0.2">
      <c r="C106" s="294"/>
      <c r="D106" s="294"/>
      <c r="E106" s="294"/>
      <c r="F106" s="294"/>
      <c r="G106" s="294"/>
      <c r="H106" s="294"/>
      <c r="I106" s="294"/>
    </row>
    <row r="107" spans="3:9" x14ac:dyDescent="0.2">
      <c r="C107" s="294"/>
      <c r="D107" s="294"/>
      <c r="E107" s="294"/>
      <c r="F107" s="294"/>
      <c r="G107" s="294"/>
      <c r="H107" s="294"/>
      <c r="I107" s="294"/>
    </row>
    <row r="108" spans="3:9" x14ac:dyDescent="0.2">
      <c r="C108" s="294"/>
      <c r="D108" s="294"/>
      <c r="E108" s="294"/>
      <c r="F108" s="294"/>
      <c r="G108" s="294"/>
      <c r="H108" s="294"/>
      <c r="I108" s="294"/>
    </row>
    <row r="109" spans="3:9" x14ac:dyDescent="0.2">
      <c r="C109" s="294"/>
      <c r="D109" s="294"/>
      <c r="E109" s="294"/>
      <c r="F109" s="294"/>
      <c r="G109" s="294"/>
      <c r="H109" s="294"/>
      <c r="I109" s="294"/>
    </row>
    <row r="110" spans="3:9" x14ac:dyDescent="0.2">
      <c r="C110" s="294"/>
      <c r="D110" s="294"/>
      <c r="E110" s="294"/>
      <c r="F110" s="294"/>
      <c r="G110" s="294"/>
      <c r="H110" s="294"/>
      <c r="I110" s="294"/>
    </row>
    <row r="111" spans="3:9" x14ac:dyDescent="0.2">
      <c r="C111" s="294"/>
      <c r="D111" s="294"/>
      <c r="E111" s="294"/>
      <c r="F111" s="294"/>
      <c r="G111" s="294"/>
      <c r="H111" s="294"/>
      <c r="I111" s="294"/>
    </row>
    <row r="112" spans="3:9" x14ac:dyDescent="0.2">
      <c r="C112" s="294"/>
      <c r="D112" s="294"/>
      <c r="E112" s="294"/>
      <c r="F112" s="294"/>
      <c r="G112" s="294"/>
      <c r="H112" s="294"/>
      <c r="I112" s="294"/>
    </row>
    <row r="113" spans="3:9" x14ac:dyDescent="0.2">
      <c r="C113" s="294"/>
      <c r="D113" s="294"/>
      <c r="E113" s="294"/>
      <c r="F113" s="294"/>
      <c r="G113" s="294"/>
      <c r="H113" s="294"/>
      <c r="I113" s="294"/>
    </row>
    <row r="114" spans="3:9" x14ac:dyDescent="0.2">
      <c r="C114" s="294"/>
      <c r="D114" s="294"/>
      <c r="E114" s="294"/>
      <c r="F114" s="294"/>
      <c r="G114" s="294"/>
      <c r="H114" s="294"/>
      <c r="I114" s="294"/>
    </row>
    <row r="115" spans="3:9" x14ac:dyDescent="0.2">
      <c r="C115" s="294"/>
      <c r="D115" s="294"/>
      <c r="E115" s="294"/>
      <c r="F115" s="294"/>
      <c r="G115" s="294"/>
      <c r="H115" s="294"/>
      <c r="I115" s="294"/>
    </row>
    <row r="116" spans="3:9" x14ac:dyDescent="0.2">
      <c r="C116" s="294"/>
      <c r="D116" s="294"/>
      <c r="E116" s="294"/>
      <c r="F116" s="294"/>
      <c r="G116" s="294"/>
      <c r="H116" s="294"/>
      <c r="I116" s="294"/>
    </row>
    <row r="117" spans="3:9" x14ac:dyDescent="0.2">
      <c r="C117" s="294"/>
      <c r="D117" s="294"/>
      <c r="E117" s="294"/>
      <c r="F117" s="294"/>
      <c r="G117" s="294"/>
      <c r="H117" s="294"/>
      <c r="I117" s="294"/>
    </row>
    <row r="118" spans="3:9" x14ac:dyDescent="0.2">
      <c r="C118" s="294"/>
      <c r="D118" s="294"/>
      <c r="E118" s="294"/>
      <c r="F118" s="294"/>
      <c r="G118" s="294"/>
      <c r="H118" s="294"/>
      <c r="I118" s="294"/>
    </row>
    <row r="119" spans="3:9" x14ac:dyDescent="0.2">
      <c r="C119" s="294"/>
      <c r="D119" s="294"/>
      <c r="E119" s="294"/>
      <c r="F119" s="294"/>
      <c r="G119" s="294"/>
      <c r="H119" s="294"/>
      <c r="I119" s="294"/>
    </row>
    <row r="120" spans="3:9" x14ac:dyDescent="0.2">
      <c r="C120" s="294"/>
      <c r="D120" s="294"/>
      <c r="E120" s="294"/>
      <c r="F120" s="294"/>
      <c r="G120" s="294"/>
      <c r="H120" s="294"/>
      <c r="I120" s="294"/>
    </row>
    <row r="121" spans="3:9" x14ac:dyDescent="0.2">
      <c r="C121" s="294"/>
      <c r="D121" s="294"/>
      <c r="E121" s="294"/>
      <c r="F121" s="294"/>
      <c r="G121" s="294"/>
      <c r="H121" s="294"/>
      <c r="I121" s="294"/>
    </row>
    <row r="122" spans="3:9" x14ac:dyDescent="0.2">
      <c r="C122" s="294"/>
      <c r="D122" s="294"/>
      <c r="E122" s="294"/>
      <c r="F122" s="294"/>
      <c r="G122" s="294"/>
      <c r="H122" s="294"/>
      <c r="I122" s="294"/>
    </row>
    <row r="123" spans="3:9" x14ac:dyDescent="0.2">
      <c r="C123" s="294"/>
      <c r="D123" s="294"/>
      <c r="E123" s="294"/>
      <c r="F123" s="294"/>
      <c r="G123" s="294"/>
      <c r="H123" s="294"/>
      <c r="I123" s="294"/>
    </row>
    <row r="124" spans="3:9" x14ac:dyDescent="0.2">
      <c r="C124" s="294"/>
      <c r="D124" s="294"/>
      <c r="E124" s="294"/>
      <c r="F124" s="294"/>
      <c r="G124" s="294"/>
      <c r="H124" s="294"/>
      <c r="I124" s="294"/>
    </row>
    <row r="125" spans="3:9" x14ac:dyDescent="0.2">
      <c r="C125" s="294"/>
      <c r="D125" s="294"/>
      <c r="E125" s="294"/>
      <c r="F125" s="294"/>
      <c r="G125" s="294"/>
      <c r="H125" s="294"/>
      <c r="I125" s="294"/>
    </row>
    <row r="126" spans="3:9" x14ac:dyDescent="0.2">
      <c r="C126" s="294"/>
      <c r="D126" s="294"/>
      <c r="E126" s="294"/>
      <c r="F126" s="294"/>
      <c r="G126" s="294"/>
      <c r="H126" s="294"/>
      <c r="I126" s="294"/>
    </row>
    <row r="127" spans="3:9" x14ac:dyDescent="0.2">
      <c r="C127" s="294"/>
      <c r="D127" s="294"/>
      <c r="E127" s="294"/>
      <c r="F127" s="294"/>
      <c r="G127" s="294"/>
      <c r="H127" s="294"/>
      <c r="I127" s="294"/>
    </row>
    <row r="128" spans="3:9" x14ac:dyDescent="0.2">
      <c r="C128" s="294"/>
      <c r="D128" s="294"/>
      <c r="E128" s="294"/>
      <c r="F128" s="294"/>
      <c r="G128" s="294"/>
      <c r="H128" s="294"/>
      <c r="I128" s="294"/>
    </row>
    <row r="129" spans="3:9" x14ac:dyDescent="0.2">
      <c r="C129" s="294"/>
      <c r="D129" s="294"/>
      <c r="E129" s="294"/>
      <c r="F129" s="294"/>
      <c r="G129" s="294"/>
      <c r="H129" s="294"/>
      <c r="I129" s="294"/>
    </row>
    <row r="130" spans="3:9" x14ac:dyDescent="0.2">
      <c r="C130" s="294"/>
      <c r="D130" s="294"/>
      <c r="E130" s="294"/>
      <c r="F130" s="294"/>
      <c r="G130" s="294"/>
      <c r="H130" s="294"/>
      <c r="I130" s="294"/>
    </row>
    <row r="131" spans="3:9" x14ac:dyDescent="0.2">
      <c r="C131" s="294"/>
      <c r="D131" s="294"/>
      <c r="E131" s="294"/>
      <c r="F131" s="294"/>
      <c r="G131" s="294"/>
      <c r="H131" s="294"/>
      <c r="I131" s="294"/>
    </row>
    <row r="132" spans="3:9" x14ac:dyDescent="0.2">
      <c r="C132" s="294"/>
      <c r="D132" s="294"/>
      <c r="E132" s="294"/>
      <c r="F132" s="294"/>
      <c r="G132" s="294"/>
      <c r="H132" s="294"/>
      <c r="I132" s="294"/>
    </row>
    <row r="133" spans="3:9" x14ac:dyDescent="0.2">
      <c r="C133" s="294"/>
      <c r="D133" s="294"/>
      <c r="E133" s="294"/>
      <c r="F133" s="294"/>
      <c r="G133" s="294"/>
      <c r="H133" s="294"/>
      <c r="I133" s="294"/>
    </row>
    <row r="134" spans="3:9" x14ac:dyDescent="0.2">
      <c r="C134" s="294"/>
      <c r="D134" s="294"/>
      <c r="E134" s="294"/>
      <c r="F134" s="294"/>
      <c r="G134" s="294"/>
      <c r="H134" s="294"/>
      <c r="I134" s="294"/>
    </row>
    <row r="135" spans="3:9" x14ac:dyDescent="0.2">
      <c r="C135" s="294"/>
      <c r="D135" s="294"/>
      <c r="E135" s="294"/>
      <c r="F135" s="294"/>
      <c r="G135" s="294"/>
      <c r="H135" s="294"/>
      <c r="I135" s="294"/>
    </row>
    <row r="136" spans="3:9" x14ac:dyDescent="0.2">
      <c r="C136" s="294"/>
      <c r="D136" s="294"/>
      <c r="E136" s="294"/>
      <c r="F136" s="294"/>
      <c r="G136" s="294"/>
      <c r="H136" s="294"/>
      <c r="I136" s="294"/>
    </row>
    <row r="137" spans="3:9" x14ac:dyDescent="0.2">
      <c r="C137" s="294"/>
      <c r="D137" s="294"/>
      <c r="E137" s="294"/>
      <c r="F137" s="294"/>
      <c r="G137" s="294"/>
      <c r="H137" s="294"/>
      <c r="I137" s="294"/>
    </row>
    <row r="138" spans="3:9" x14ac:dyDescent="0.2">
      <c r="C138" s="294"/>
      <c r="D138" s="294"/>
      <c r="E138" s="294"/>
      <c r="F138" s="294"/>
      <c r="G138" s="294"/>
      <c r="H138" s="294"/>
      <c r="I138" s="294"/>
    </row>
    <row r="139" spans="3:9" x14ac:dyDescent="0.2">
      <c r="C139" s="294"/>
      <c r="D139" s="294"/>
      <c r="E139" s="294"/>
      <c r="F139" s="294"/>
      <c r="G139" s="294"/>
      <c r="H139" s="294"/>
      <c r="I139" s="294"/>
    </row>
    <row r="140" spans="3:9" x14ac:dyDescent="0.2">
      <c r="C140" s="294"/>
      <c r="D140" s="294"/>
      <c r="E140" s="294"/>
      <c r="F140" s="294"/>
      <c r="G140" s="294"/>
      <c r="H140" s="294"/>
      <c r="I140" s="294"/>
    </row>
    <row r="141" spans="3:9" x14ac:dyDescent="0.2">
      <c r="C141" s="294"/>
      <c r="D141" s="294"/>
      <c r="E141" s="294"/>
      <c r="F141" s="294"/>
      <c r="G141" s="294"/>
      <c r="H141" s="294"/>
      <c r="I141" s="294"/>
    </row>
    <row r="142" spans="3:9" x14ac:dyDescent="0.2">
      <c r="C142" s="294"/>
      <c r="D142" s="294"/>
      <c r="E142" s="294"/>
      <c r="F142" s="294"/>
      <c r="G142" s="294"/>
      <c r="H142" s="294"/>
      <c r="I142" s="294"/>
    </row>
    <row r="143" spans="3:9" x14ac:dyDescent="0.2">
      <c r="C143" s="294"/>
      <c r="D143" s="294"/>
      <c r="E143" s="294"/>
      <c r="F143" s="294"/>
      <c r="G143" s="294"/>
      <c r="H143" s="294"/>
      <c r="I143" s="294"/>
    </row>
    <row r="144" spans="3:9" x14ac:dyDescent="0.2">
      <c r="C144" s="294"/>
      <c r="D144" s="294"/>
      <c r="E144" s="294"/>
      <c r="F144" s="294"/>
      <c r="G144" s="294"/>
      <c r="H144" s="294"/>
      <c r="I144" s="294"/>
    </row>
    <row r="145" spans="3:9" x14ac:dyDescent="0.2">
      <c r="C145" s="294"/>
      <c r="D145" s="294"/>
      <c r="E145" s="294"/>
      <c r="F145" s="294"/>
      <c r="G145" s="294"/>
      <c r="H145" s="294"/>
      <c r="I145" s="294"/>
    </row>
    <row r="146" spans="3:9" x14ac:dyDescent="0.2">
      <c r="C146" s="294"/>
      <c r="D146" s="294"/>
      <c r="E146" s="294"/>
      <c r="F146" s="294"/>
      <c r="G146" s="294"/>
      <c r="H146" s="294"/>
      <c r="I146" s="294"/>
    </row>
    <row r="147" spans="3:9" x14ac:dyDescent="0.2">
      <c r="C147" s="294"/>
      <c r="D147" s="294"/>
      <c r="E147" s="294"/>
      <c r="F147" s="294"/>
      <c r="G147" s="294"/>
      <c r="H147" s="294"/>
      <c r="I147" s="294"/>
    </row>
    <row r="148" spans="3:9" x14ac:dyDescent="0.2">
      <c r="C148" s="294"/>
      <c r="D148" s="294"/>
      <c r="E148" s="294"/>
      <c r="F148" s="294"/>
      <c r="G148" s="294"/>
      <c r="H148" s="294"/>
      <c r="I148" s="294"/>
    </row>
    <row r="149" spans="3:9" x14ac:dyDescent="0.2">
      <c r="C149" s="294"/>
      <c r="D149" s="294"/>
      <c r="E149" s="294"/>
      <c r="F149" s="294"/>
      <c r="G149" s="294"/>
      <c r="H149" s="294"/>
      <c r="I149" s="294"/>
    </row>
    <row r="150" spans="3:9" x14ac:dyDescent="0.2">
      <c r="C150" s="294"/>
      <c r="D150" s="294"/>
      <c r="E150" s="294"/>
      <c r="F150" s="294"/>
      <c r="G150" s="294"/>
      <c r="H150" s="294"/>
      <c r="I150" s="294"/>
    </row>
    <row r="151" spans="3:9" x14ac:dyDescent="0.2">
      <c r="C151" s="294"/>
      <c r="D151" s="294"/>
      <c r="E151" s="294"/>
      <c r="F151" s="294"/>
      <c r="G151" s="294"/>
      <c r="H151" s="294"/>
      <c r="I151" s="294"/>
    </row>
    <row r="152" spans="3:9" x14ac:dyDescent="0.2">
      <c r="C152" s="294"/>
      <c r="D152" s="294"/>
      <c r="E152" s="294"/>
      <c r="F152" s="294"/>
      <c r="G152" s="294"/>
      <c r="H152" s="294"/>
      <c r="I152" s="294"/>
    </row>
    <row r="153" spans="3:9" x14ac:dyDescent="0.2">
      <c r="C153" s="294"/>
      <c r="D153" s="294"/>
      <c r="E153" s="294"/>
      <c r="F153" s="294"/>
      <c r="G153" s="294"/>
      <c r="H153" s="294"/>
      <c r="I153" s="294"/>
    </row>
    <row r="154" spans="3:9" x14ac:dyDescent="0.2">
      <c r="C154" s="294"/>
      <c r="D154" s="294"/>
      <c r="E154" s="294"/>
      <c r="F154" s="294"/>
      <c r="G154" s="294"/>
      <c r="H154" s="294"/>
      <c r="I154" s="294"/>
    </row>
    <row r="155" spans="3:9" x14ac:dyDescent="0.2">
      <c r="C155" s="294"/>
      <c r="D155" s="294"/>
      <c r="E155" s="294"/>
      <c r="F155" s="294"/>
      <c r="G155" s="294"/>
      <c r="H155" s="294"/>
      <c r="I155" s="294"/>
    </row>
    <row r="156" spans="3:9" x14ac:dyDescent="0.2">
      <c r="C156" s="294"/>
      <c r="D156" s="294"/>
      <c r="E156" s="294"/>
      <c r="F156" s="294"/>
      <c r="G156" s="294"/>
      <c r="H156" s="294"/>
      <c r="I156" s="294"/>
    </row>
    <row r="157" spans="3:9" x14ac:dyDescent="0.2">
      <c r="C157" s="294"/>
      <c r="D157" s="294"/>
      <c r="E157" s="294"/>
      <c r="F157" s="294"/>
      <c r="G157" s="294"/>
      <c r="H157" s="294"/>
      <c r="I157" s="294"/>
    </row>
    <row r="158" spans="3:9" x14ac:dyDescent="0.2">
      <c r="C158" s="294"/>
      <c r="D158" s="294"/>
      <c r="E158" s="294"/>
      <c r="F158" s="294"/>
      <c r="G158" s="294"/>
      <c r="H158" s="294"/>
      <c r="I158" s="294"/>
    </row>
    <row r="159" spans="3:9" x14ac:dyDescent="0.2">
      <c r="C159" s="294"/>
      <c r="D159" s="294"/>
      <c r="E159" s="294"/>
      <c r="F159" s="294"/>
      <c r="G159" s="294"/>
      <c r="H159" s="294"/>
      <c r="I159" s="294"/>
    </row>
    <row r="160" spans="3:9" x14ac:dyDescent="0.2">
      <c r="C160" s="294"/>
      <c r="D160" s="294"/>
      <c r="E160" s="294"/>
      <c r="F160" s="294"/>
      <c r="G160" s="294"/>
      <c r="H160" s="294"/>
      <c r="I160" s="294"/>
    </row>
    <row r="161" spans="3:9" x14ac:dyDescent="0.2">
      <c r="C161" s="294"/>
      <c r="D161" s="294"/>
      <c r="E161" s="294"/>
      <c r="F161" s="294"/>
      <c r="G161" s="294"/>
      <c r="H161" s="294"/>
      <c r="I161" s="294"/>
    </row>
    <row r="162" spans="3:9" x14ac:dyDescent="0.2">
      <c r="C162" s="294"/>
      <c r="D162" s="294"/>
      <c r="E162" s="294"/>
      <c r="F162" s="294"/>
      <c r="G162" s="294"/>
      <c r="H162" s="294"/>
      <c r="I162" s="294"/>
    </row>
    <row r="163" spans="3:9" x14ac:dyDescent="0.2">
      <c r="C163" s="294"/>
      <c r="D163" s="294"/>
      <c r="E163" s="294"/>
      <c r="F163" s="294"/>
      <c r="G163" s="294"/>
      <c r="H163" s="294"/>
      <c r="I163" s="294"/>
    </row>
    <row r="164" spans="3:9" x14ac:dyDescent="0.2">
      <c r="C164" s="294"/>
      <c r="D164" s="294"/>
      <c r="E164" s="294"/>
      <c r="F164" s="294"/>
      <c r="G164" s="294"/>
      <c r="H164" s="294"/>
      <c r="I164" s="294"/>
    </row>
    <row r="165" spans="3:9" x14ac:dyDescent="0.2">
      <c r="C165" s="294"/>
      <c r="D165" s="294"/>
      <c r="E165" s="294"/>
      <c r="F165" s="294"/>
      <c r="G165" s="294"/>
      <c r="H165" s="294"/>
      <c r="I165" s="294"/>
    </row>
    <row r="166" spans="3:9" x14ac:dyDescent="0.2">
      <c r="C166" s="294"/>
      <c r="D166" s="294"/>
      <c r="E166" s="294"/>
      <c r="F166" s="294"/>
      <c r="G166" s="294"/>
      <c r="H166" s="294"/>
      <c r="I166" s="294"/>
    </row>
    <row r="167" spans="3:9" x14ac:dyDescent="0.2">
      <c r="C167" s="294"/>
      <c r="D167" s="294"/>
      <c r="E167" s="294"/>
      <c r="F167" s="294"/>
      <c r="G167" s="294"/>
      <c r="H167" s="294"/>
      <c r="I167" s="294"/>
    </row>
    <row r="168" spans="3:9" x14ac:dyDescent="0.2">
      <c r="C168" s="294"/>
      <c r="D168" s="294"/>
      <c r="E168" s="294"/>
      <c r="F168" s="294"/>
      <c r="G168" s="294"/>
      <c r="H168" s="294"/>
      <c r="I168" s="294"/>
    </row>
    <row r="169" spans="3:9" x14ac:dyDescent="0.2">
      <c r="C169" s="294"/>
      <c r="D169" s="294"/>
      <c r="E169" s="294"/>
      <c r="F169" s="294"/>
      <c r="G169" s="294"/>
      <c r="H169" s="294"/>
      <c r="I169" s="294"/>
    </row>
    <row r="170" spans="3:9" x14ac:dyDescent="0.2">
      <c r="C170" s="294"/>
      <c r="D170" s="294"/>
      <c r="E170" s="294"/>
      <c r="F170" s="294"/>
      <c r="G170" s="294"/>
      <c r="H170" s="294"/>
      <c r="I170" s="294"/>
    </row>
    <row r="171" spans="3:9" x14ac:dyDescent="0.2">
      <c r="C171" s="294"/>
      <c r="D171" s="294"/>
      <c r="E171" s="294"/>
      <c r="F171" s="294"/>
      <c r="G171" s="294"/>
      <c r="H171" s="294"/>
      <c r="I171" s="294"/>
    </row>
    <row r="172" spans="3:9" x14ac:dyDescent="0.2">
      <c r="C172" s="294"/>
      <c r="D172" s="294"/>
      <c r="E172" s="294"/>
      <c r="F172" s="294"/>
      <c r="G172" s="294"/>
      <c r="H172" s="294"/>
      <c r="I172" s="294"/>
    </row>
    <row r="173" spans="3:9" x14ac:dyDescent="0.2">
      <c r="C173" s="294"/>
      <c r="D173" s="294"/>
      <c r="E173" s="294"/>
      <c r="F173" s="294"/>
      <c r="G173" s="294"/>
      <c r="H173" s="294"/>
      <c r="I173" s="294"/>
    </row>
    <row r="174" spans="3:9" x14ac:dyDescent="0.2">
      <c r="C174" s="294"/>
      <c r="D174" s="294"/>
      <c r="E174" s="294"/>
      <c r="F174" s="294"/>
      <c r="G174" s="294"/>
      <c r="H174" s="294"/>
      <c r="I174" s="294"/>
    </row>
    <row r="175" spans="3:9" x14ac:dyDescent="0.2">
      <c r="C175" s="294"/>
      <c r="D175" s="294"/>
      <c r="E175" s="294"/>
      <c r="F175" s="294"/>
      <c r="G175" s="294"/>
      <c r="H175" s="294"/>
      <c r="I175" s="294"/>
    </row>
    <row r="176" spans="3:9" x14ac:dyDescent="0.2">
      <c r="C176" s="294"/>
      <c r="D176" s="294"/>
      <c r="E176" s="294"/>
      <c r="F176" s="294"/>
      <c r="G176" s="294"/>
      <c r="H176" s="294"/>
      <c r="I176" s="294"/>
    </row>
    <row r="177" spans="3:9" x14ac:dyDescent="0.2">
      <c r="C177" s="294"/>
      <c r="D177" s="294"/>
      <c r="E177" s="294"/>
      <c r="F177" s="294"/>
      <c r="G177" s="294"/>
      <c r="H177" s="294"/>
      <c r="I177" s="294"/>
    </row>
    <row r="178" spans="3:9" x14ac:dyDescent="0.2">
      <c r="C178" s="294"/>
      <c r="D178" s="294"/>
      <c r="E178" s="294"/>
      <c r="F178" s="294"/>
      <c r="G178" s="294"/>
      <c r="H178" s="294"/>
      <c r="I178" s="294"/>
    </row>
    <row r="179" spans="3:9" x14ac:dyDescent="0.2">
      <c r="C179" s="294"/>
      <c r="D179" s="294"/>
      <c r="E179" s="294"/>
      <c r="F179" s="294"/>
      <c r="G179" s="294"/>
      <c r="H179" s="294"/>
      <c r="I179" s="294"/>
    </row>
    <row r="180" spans="3:9" x14ac:dyDescent="0.2">
      <c r="C180" s="294"/>
      <c r="D180" s="294"/>
      <c r="E180" s="294"/>
      <c r="F180" s="294"/>
      <c r="G180" s="294"/>
      <c r="H180" s="294"/>
      <c r="I180" s="294"/>
    </row>
    <row r="181" spans="3:9" x14ac:dyDescent="0.2">
      <c r="C181" s="294"/>
      <c r="D181" s="294"/>
      <c r="E181" s="294"/>
      <c r="F181" s="294"/>
      <c r="G181" s="294"/>
      <c r="H181" s="294"/>
      <c r="I181" s="294"/>
    </row>
    <row r="182" spans="3:9" x14ac:dyDescent="0.2">
      <c r="C182" s="294"/>
      <c r="D182" s="294"/>
      <c r="E182" s="294"/>
      <c r="F182" s="294"/>
      <c r="G182" s="294"/>
      <c r="H182" s="294"/>
      <c r="I182" s="294"/>
    </row>
    <row r="183" spans="3:9" x14ac:dyDescent="0.2">
      <c r="C183" s="294"/>
      <c r="D183" s="294"/>
      <c r="E183" s="294"/>
      <c r="F183" s="294"/>
      <c r="G183" s="294"/>
      <c r="H183" s="294"/>
      <c r="I183" s="294"/>
    </row>
    <row r="184" spans="3:9" x14ac:dyDescent="0.2">
      <c r="C184" s="294"/>
      <c r="D184" s="294"/>
      <c r="E184" s="294"/>
      <c r="F184" s="294"/>
      <c r="G184" s="294"/>
      <c r="H184" s="294"/>
      <c r="I184" s="294"/>
    </row>
    <row r="185" spans="3:9" x14ac:dyDescent="0.2">
      <c r="C185" s="294"/>
      <c r="D185" s="294"/>
      <c r="E185" s="294"/>
      <c r="F185" s="294"/>
      <c r="G185" s="294"/>
      <c r="H185" s="294"/>
      <c r="I185" s="294"/>
    </row>
    <row r="186" spans="3:9" x14ac:dyDescent="0.2">
      <c r="C186" s="294"/>
      <c r="D186" s="294"/>
      <c r="E186" s="294"/>
      <c r="F186" s="294"/>
      <c r="G186" s="294"/>
      <c r="H186" s="294"/>
      <c r="I186" s="294"/>
    </row>
    <row r="187" spans="3:9" x14ac:dyDescent="0.2">
      <c r="C187" s="294"/>
      <c r="D187" s="294"/>
      <c r="E187" s="294"/>
      <c r="F187" s="294"/>
      <c r="G187" s="294"/>
      <c r="H187" s="294"/>
      <c r="I187" s="294"/>
    </row>
    <row r="188" spans="3:9" x14ac:dyDescent="0.2">
      <c r="C188" s="294"/>
      <c r="D188" s="294"/>
      <c r="E188" s="294"/>
      <c r="F188" s="294"/>
      <c r="G188" s="294"/>
      <c r="H188" s="294"/>
      <c r="I188" s="294"/>
    </row>
    <row r="189" spans="3:9" x14ac:dyDescent="0.2">
      <c r="C189" s="294"/>
      <c r="D189" s="294"/>
      <c r="E189" s="294"/>
      <c r="F189" s="294"/>
      <c r="G189" s="294"/>
      <c r="H189" s="294"/>
      <c r="I189" s="294"/>
    </row>
    <row r="190" spans="3:9" x14ac:dyDescent="0.2">
      <c r="C190" s="294"/>
      <c r="D190" s="294"/>
      <c r="E190" s="294"/>
      <c r="F190" s="294"/>
      <c r="G190" s="294"/>
      <c r="H190" s="294"/>
      <c r="I190" s="294"/>
    </row>
    <row r="191" spans="3:9" x14ac:dyDescent="0.2">
      <c r="C191" s="294"/>
      <c r="D191" s="294"/>
      <c r="E191" s="294"/>
      <c r="F191" s="294"/>
      <c r="G191" s="294"/>
      <c r="H191" s="294"/>
      <c r="I191" s="294"/>
    </row>
    <row r="192" spans="3:9" x14ac:dyDescent="0.2">
      <c r="C192" s="294"/>
      <c r="D192" s="294"/>
      <c r="E192" s="294"/>
      <c r="F192" s="294"/>
      <c r="G192" s="294"/>
      <c r="H192" s="294"/>
      <c r="I192" s="294"/>
    </row>
    <row r="193" spans="3:9" x14ac:dyDescent="0.2">
      <c r="C193" s="294"/>
      <c r="D193" s="294"/>
      <c r="E193" s="294"/>
      <c r="F193" s="294"/>
      <c r="G193" s="294"/>
      <c r="H193" s="294"/>
      <c r="I193" s="294"/>
    </row>
    <row r="194" spans="3:9" x14ac:dyDescent="0.2">
      <c r="C194" s="294"/>
      <c r="D194" s="294"/>
      <c r="E194" s="294"/>
      <c r="F194" s="294"/>
      <c r="G194" s="294"/>
      <c r="H194" s="294"/>
      <c r="I194" s="294"/>
    </row>
    <row r="195" spans="3:9" x14ac:dyDescent="0.2">
      <c r="C195" s="294"/>
      <c r="D195" s="294"/>
      <c r="E195" s="294"/>
      <c r="F195" s="294"/>
      <c r="G195" s="294"/>
      <c r="H195" s="294"/>
      <c r="I195" s="294"/>
    </row>
    <row r="196" spans="3:9" x14ac:dyDescent="0.2">
      <c r="C196" s="294"/>
      <c r="D196" s="294"/>
      <c r="E196" s="294"/>
      <c r="F196" s="294"/>
      <c r="G196" s="294"/>
      <c r="H196" s="294"/>
      <c r="I196" s="294"/>
    </row>
    <row r="197" spans="3:9" x14ac:dyDescent="0.2">
      <c r="C197" s="294"/>
      <c r="D197" s="294"/>
      <c r="E197" s="294"/>
      <c r="F197" s="294"/>
      <c r="G197" s="294"/>
      <c r="H197" s="294"/>
      <c r="I197" s="294"/>
    </row>
    <row r="198" spans="3:9" x14ac:dyDescent="0.2">
      <c r="C198" s="294"/>
      <c r="D198" s="294"/>
      <c r="E198" s="294"/>
      <c r="F198" s="294"/>
      <c r="G198" s="294"/>
      <c r="H198" s="294"/>
      <c r="I198" s="294"/>
    </row>
    <row r="199" spans="3:9" x14ac:dyDescent="0.2">
      <c r="C199" s="294"/>
      <c r="D199" s="294"/>
      <c r="E199" s="294"/>
      <c r="F199" s="294"/>
      <c r="G199" s="294"/>
      <c r="H199" s="294"/>
      <c r="I199" s="294"/>
    </row>
    <row r="200" spans="3:9" x14ac:dyDescent="0.2">
      <c r="C200" s="294"/>
      <c r="D200" s="294"/>
      <c r="E200" s="294"/>
      <c r="F200" s="294"/>
      <c r="G200" s="294"/>
      <c r="H200" s="294"/>
      <c r="I200" s="294"/>
    </row>
    <row r="201" spans="3:9" x14ac:dyDescent="0.2">
      <c r="C201" s="294"/>
      <c r="D201" s="294"/>
      <c r="E201" s="294"/>
      <c r="F201" s="294"/>
      <c r="G201" s="294"/>
      <c r="H201" s="294"/>
      <c r="I201" s="294"/>
    </row>
    <row r="202" spans="3:9" x14ac:dyDescent="0.2">
      <c r="C202" s="294"/>
      <c r="D202" s="294"/>
      <c r="E202" s="294"/>
      <c r="F202" s="294"/>
      <c r="G202" s="294"/>
      <c r="H202" s="294"/>
      <c r="I202" s="294"/>
    </row>
    <row r="203" spans="3:9" x14ac:dyDescent="0.2">
      <c r="C203" s="294"/>
      <c r="D203" s="294"/>
      <c r="E203" s="294"/>
      <c r="F203" s="294"/>
      <c r="G203" s="294"/>
      <c r="H203" s="294"/>
      <c r="I203" s="294"/>
    </row>
    <row r="204" spans="3:9" x14ac:dyDescent="0.2">
      <c r="C204" s="294"/>
      <c r="D204" s="294"/>
      <c r="E204" s="294"/>
      <c r="F204" s="294"/>
      <c r="G204" s="294"/>
      <c r="H204" s="294"/>
      <c r="I204" s="294"/>
    </row>
    <row r="205" spans="3:9" x14ac:dyDescent="0.2">
      <c r="C205" s="294"/>
      <c r="D205" s="294"/>
      <c r="E205" s="294"/>
      <c r="F205" s="294"/>
      <c r="G205" s="294"/>
      <c r="H205" s="294"/>
      <c r="I205" s="294"/>
    </row>
    <row r="206" spans="3:9" x14ac:dyDescent="0.2">
      <c r="C206" s="294"/>
      <c r="D206" s="294"/>
      <c r="E206" s="294"/>
      <c r="F206" s="294"/>
      <c r="G206" s="294"/>
      <c r="H206" s="294"/>
      <c r="I206" s="294"/>
    </row>
    <row r="207" spans="3:9" x14ac:dyDescent="0.2">
      <c r="C207" s="294"/>
      <c r="D207" s="294"/>
      <c r="E207" s="294"/>
      <c r="F207" s="294"/>
      <c r="G207" s="294"/>
      <c r="H207" s="294"/>
      <c r="I207" s="294"/>
    </row>
    <row r="208" spans="3:9" x14ac:dyDescent="0.2">
      <c r="C208" s="294"/>
      <c r="D208" s="294"/>
      <c r="E208" s="294"/>
      <c r="F208" s="294"/>
      <c r="G208" s="294"/>
      <c r="H208" s="294"/>
      <c r="I208" s="294"/>
    </row>
    <row r="209" spans="3:9" x14ac:dyDescent="0.2">
      <c r="C209" s="294"/>
      <c r="D209" s="294"/>
      <c r="E209" s="294"/>
      <c r="F209" s="294"/>
      <c r="G209" s="294"/>
      <c r="H209" s="294"/>
      <c r="I209" s="294"/>
    </row>
    <row r="210" spans="3:9" x14ac:dyDescent="0.2">
      <c r="C210" s="294"/>
      <c r="D210" s="294"/>
      <c r="E210" s="294"/>
      <c r="F210" s="294"/>
      <c r="G210" s="294"/>
      <c r="H210" s="294"/>
      <c r="I210" s="294"/>
    </row>
    <row r="211" spans="3:9" x14ac:dyDescent="0.2">
      <c r="C211" s="294"/>
      <c r="D211" s="294"/>
      <c r="E211" s="294"/>
      <c r="F211" s="294"/>
      <c r="G211" s="294"/>
      <c r="H211" s="294"/>
      <c r="I211" s="294"/>
    </row>
    <row r="212" spans="3:9" x14ac:dyDescent="0.2">
      <c r="C212" s="294"/>
      <c r="D212" s="294"/>
      <c r="E212" s="294"/>
      <c r="F212" s="294"/>
      <c r="G212" s="294"/>
      <c r="H212" s="294"/>
      <c r="I212" s="294"/>
    </row>
    <row r="213" spans="3:9" x14ac:dyDescent="0.2">
      <c r="C213" s="294"/>
      <c r="D213" s="294"/>
      <c r="E213" s="294"/>
      <c r="F213" s="294"/>
      <c r="G213" s="294"/>
      <c r="H213" s="294"/>
      <c r="I213" s="294"/>
    </row>
    <row r="214" spans="3:9" x14ac:dyDescent="0.2">
      <c r="C214" s="294"/>
      <c r="D214" s="294"/>
      <c r="E214" s="294"/>
      <c r="F214" s="294"/>
      <c r="G214" s="294"/>
      <c r="H214" s="294"/>
      <c r="I214" s="294"/>
    </row>
    <row r="215" spans="3:9" x14ac:dyDescent="0.2">
      <c r="C215" s="294"/>
      <c r="D215" s="294"/>
      <c r="E215" s="294"/>
      <c r="F215" s="294"/>
      <c r="G215" s="294"/>
      <c r="H215" s="294"/>
      <c r="I215" s="294"/>
    </row>
    <row r="216" spans="3:9" x14ac:dyDescent="0.2">
      <c r="C216" s="294"/>
      <c r="D216" s="294"/>
      <c r="E216" s="294"/>
      <c r="F216" s="294"/>
      <c r="G216" s="294"/>
      <c r="H216" s="294"/>
      <c r="I216" s="294"/>
    </row>
    <row r="217" spans="3:9" x14ac:dyDescent="0.2">
      <c r="C217" s="294"/>
      <c r="D217" s="294"/>
      <c r="E217" s="294"/>
      <c r="F217" s="294"/>
      <c r="G217" s="294"/>
      <c r="H217" s="294"/>
      <c r="I217" s="294"/>
    </row>
    <row r="218" spans="3:9" x14ac:dyDescent="0.2">
      <c r="C218" s="294"/>
      <c r="D218" s="294"/>
      <c r="E218" s="294"/>
      <c r="F218" s="294"/>
      <c r="G218" s="294"/>
      <c r="H218" s="294"/>
      <c r="I218" s="294"/>
    </row>
    <row r="219" spans="3:9" x14ac:dyDescent="0.2">
      <c r="C219" s="294"/>
      <c r="D219" s="294"/>
      <c r="E219" s="294"/>
      <c r="F219" s="294"/>
      <c r="G219" s="294"/>
      <c r="H219" s="294"/>
      <c r="I219" s="294"/>
    </row>
    <row r="220" spans="3:9" x14ac:dyDescent="0.2">
      <c r="C220" s="294"/>
      <c r="D220" s="294"/>
      <c r="E220" s="294"/>
      <c r="F220" s="294"/>
      <c r="G220" s="294"/>
      <c r="H220" s="294"/>
      <c r="I220" s="294"/>
    </row>
    <row r="221" spans="3:9" x14ac:dyDescent="0.2">
      <c r="C221" s="294"/>
      <c r="D221" s="294"/>
      <c r="E221" s="294"/>
      <c r="F221" s="294"/>
      <c r="G221" s="294"/>
      <c r="H221" s="294"/>
      <c r="I221" s="294"/>
    </row>
    <row r="222" spans="3:9" x14ac:dyDescent="0.2">
      <c r="C222" s="294"/>
      <c r="D222" s="294"/>
      <c r="E222" s="294"/>
      <c r="F222" s="294"/>
      <c r="G222" s="294"/>
      <c r="H222" s="294"/>
      <c r="I222" s="294"/>
    </row>
    <row r="223" spans="3:9" x14ac:dyDescent="0.2">
      <c r="C223" s="294"/>
      <c r="D223" s="294"/>
      <c r="E223" s="294"/>
      <c r="F223" s="294"/>
      <c r="G223" s="294"/>
      <c r="H223" s="294"/>
      <c r="I223" s="294"/>
    </row>
    <row r="224" spans="3:9" x14ac:dyDescent="0.2">
      <c r="C224" s="294"/>
      <c r="D224" s="294"/>
      <c r="E224" s="294"/>
      <c r="F224" s="294"/>
      <c r="G224" s="294"/>
      <c r="H224" s="294"/>
      <c r="I224" s="294"/>
    </row>
    <row r="225" spans="3:9" x14ac:dyDescent="0.2">
      <c r="C225" s="294"/>
      <c r="D225" s="294"/>
      <c r="E225" s="294"/>
      <c r="F225" s="294"/>
      <c r="G225" s="294"/>
      <c r="H225" s="294"/>
      <c r="I225" s="294"/>
    </row>
  </sheetData>
  <sheetProtection password="9317" sheet="1" objects="1" scenarios="1"/>
  <mergeCells count="5">
    <mergeCell ref="C6:I14"/>
    <mergeCell ref="C16:I18"/>
    <mergeCell ref="C20:I27"/>
    <mergeCell ref="C29:I38"/>
    <mergeCell ref="C40:I45"/>
  </mergeCells>
  <phoneticPr fontId="4" type="noConversion"/>
  <printOptions horizontalCentered="1"/>
  <pageMargins left="0.25" right="0.25" top="0.5" bottom="0.5" header="0" footer="0"/>
  <pageSetup orientation="portrait" r:id="rId1"/>
  <headerFooter alignWithMargins="0">
    <oddHeader>&amp;C&amp;"Arial,Bold"2020 Low-Income Housing Tax Credit Application</oddHeader>
  </headerFooter>
  <rowBreaks count="1" manualBreakCount="1">
    <brk id="46" max="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pageSetUpPr fitToPage="1"/>
  </sheetPr>
  <dimension ref="B1:I84"/>
  <sheetViews>
    <sheetView zoomScaleNormal="100" workbookViewId="0"/>
  </sheetViews>
  <sheetFormatPr defaultColWidth="9.140625" defaultRowHeight="12.75" x14ac:dyDescent="0.2"/>
  <cols>
    <col min="1" max="1" width="3.140625" style="105" customWidth="1"/>
    <col min="2" max="2" width="5.140625" style="105" customWidth="1"/>
    <col min="3" max="5" width="9.140625" style="105"/>
    <col min="6" max="6" width="11.85546875" style="105" customWidth="1"/>
    <col min="7" max="8" width="9.140625" style="105"/>
    <col min="9" max="9" width="18.28515625" style="105" customWidth="1"/>
    <col min="10" max="16384" width="9.140625" style="105"/>
  </cols>
  <sheetData>
    <row r="1" spans="2:9" x14ac:dyDescent="0.2">
      <c r="B1" s="315">
        <v>0</v>
      </c>
      <c r="C1" s="316"/>
      <c r="D1" s="316"/>
    </row>
    <row r="2" spans="2:9" x14ac:dyDescent="0.2">
      <c r="B2" s="316"/>
      <c r="C2" s="317"/>
      <c r="D2" s="316"/>
    </row>
    <row r="3" spans="2:9" x14ac:dyDescent="0.2">
      <c r="B3" s="677" t="s">
        <v>25</v>
      </c>
      <c r="C3" s="469"/>
      <c r="D3" s="469"/>
      <c r="E3" s="469"/>
      <c r="F3" s="469"/>
    </row>
    <row r="5" spans="2:9" ht="15" customHeight="1" x14ac:dyDescent="0.2">
      <c r="B5" s="444" t="s">
        <v>641</v>
      </c>
      <c r="C5" s="678" t="s">
        <v>1039</v>
      </c>
      <c r="D5" s="678"/>
      <c r="E5" s="678"/>
      <c r="F5" s="678"/>
      <c r="G5" s="678"/>
      <c r="H5" s="678"/>
      <c r="I5" s="678"/>
    </row>
    <row r="6" spans="2:9" x14ac:dyDescent="0.2">
      <c r="B6" s="444"/>
      <c r="C6" s="678"/>
      <c r="D6" s="678"/>
      <c r="E6" s="678"/>
      <c r="F6" s="678"/>
      <c r="G6" s="678"/>
      <c r="H6" s="678"/>
      <c r="I6" s="678"/>
    </row>
    <row r="7" spans="2:9" x14ac:dyDescent="0.2">
      <c r="B7" s="444"/>
      <c r="C7" s="678"/>
      <c r="D7" s="678"/>
      <c r="E7" s="678"/>
      <c r="F7" s="678"/>
      <c r="G7" s="678"/>
      <c r="H7" s="678"/>
      <c r="I7" s="678"/>
    </row>
    <row r="8" spans="2:9" x14ac:dyDescent="0.2">
      <c r="B8" s="444"/>
      <c r="C8" s="678"/>
      <c r="D8" s="678"/>
      <c r="E8" s="678"/>
      <c r="F8" s="678"/>
      <c r="G8" s="678"/>
      <c r="H8" s="678"/>
      <c r="I8" s="678"/>
    </row>
    <row r="9" spans="2:9" x14ac:dyDescent="0.2">
      <c r="B9" s="444"/>
      <c r="C9" s="678"/>
      <c r="D9" s="678"/>
      <c r="E9" s="678"/>
      <c r="F9" s="678"/>
      <c r="G9" s="678"/>
      <c r="H9" s="678"/>
      <c r="I9" s="678"/>
    </row>
    <row r="10" spans="2:9" x14ac:dyDescent="0.2">
      <c r="B10" s="444"/>
      <c r="C10" s="678"/>
      <c r="D10" s="678"/>
      <c r="E10" s="678"/>
      <c r="F10" s="678"/>
      <c r="G10" s="678"/>
      <c r="H10" s="678"/>
      <c r="I10" s="678"/>
    </row>
    <row r="11" spans="2:9" x14ac:dyDescent="0.2">
      <c r="B11" s="444"/>
      <c r="C11" s="678"/>
      <c r="D11" s="678"/>
      <c r="E11" s="678"/>
      <c r="F11" s="678"/>
      <c r="G11" s="678"/>
      <c r="H11" s="678"/>
      <c r="I11" s="678"/>
    </row>
    <row r="12" spans="2:9" x14ac:dyDescent="0.2">
      <c r="B12" s="444"/>
      <c r="C12" s="678"/>
      <c r="D12" s="678"/>
      <c r="E12" s="678"/>
      <c r="F12" s="678"/>
      <c r="G12" s="678"/>
      <c r="H12" s="678"/>
      <c r="I12" s="678"/>
    </row>
    <row r="14" spans="2:9" x14ac:dyDescent="0.2">
      <c r="B14" s="317" t="s">
        <v>642</v>
      </c>
      <c r="C14" s="675" t="s">
        <v>1040</v>
      </c>
      <c r="D14" s="675"/>
      <c r="E14" s="675"/>
      <c r="F14" s="675"/>
      <c r="G14" s="675"/>
      <c r="H14" s="675"/>
      <c r="I14" s="675"/>
    </row>
    <row r="15" spans="2:9" x14ac:dyDescent="0.2">
      <c r="B15" s="317"/>
      <c r="C15" s="675"/>
      <c r="D15" s="675"/>
      <c r="E15" s="675"/>
      <c r="F15" s="675"/>
      <c r="G15" s="675"/>
      <c r="H15" s="675"/>
      <c r="I15" s="675"/>
    </row>
    <row r="16" spans="2:9" x14ac:dyDescent="0.2">
      <c r="B16" s="317"/>
      <c r="C16" s="675"/>
      <c r="D16" s="675"/>
      <c r="E16" s="675"/>
      <c r="F16" s="675"/>
      <c r="G16" s="675"/>
      <c r="H16" s="675"/>
      <c r="I16" s="675"/>
    </row>
    <row r="17" spans="2:9" x14ac:dyDescent="0.2">
      <c r="B17" s="317"/>
      <c r="C17" s="675"/>
      <c r="D17" s="675"/>
      <c r="E17" s="675"/>
      <c r="F17" s="675"/>
      <c r="G17" s="675"/>
      <c r="H17" s="675"/>
      <c r="I17" s="675"/>
    </row>
    <row r="18" spans="2:9" x14ac:dyDescent="0.2">
      <c r="B18" s="317"/>
      <c r="C18" s="675"/>
      <c r="D18" s="675"/>
      <c r="E18" s="675"/>
      <c r="F18" s="675"/>
      <c r="G18" s="675"/>
      <c r="H18" s="675"/>
      <c r="I18" s="675"/>
    </row>
    <row r="19" spans="2:9" x14ac:dyDescent="0.2">
      <c r="B19" s="317"/>
      <c r="C19" s="675"/>
      <c r="D19" s="675"/>
      <c r="E19" s="675"/>
      <c r="F19" s="675"/>
      <c r="G19" s="675"/>
      <c r="H19" s="675"/>
      <c r="I19" s="675"/>
    </row>
    <row r="20" spans="2:9" x14ac:dyDescent="0.2">
      <c r="B20" s="317"/>
      <c r="C20" s="675"/>
      <c r="D20" s="675"/>
      <c r="E20" s="675"/>
      <c r="F20" s="675"/>
      <c r="G20" s="675"/>
      <c r="H20" s="675"/>
      <c r="I20" s="675"/>
    </row>
    <row r="22" spans="2:9" x14ac:dyDescent="0.2">
      <c r="B22" s="317" t="s">
        <v>644</v>
      </c>
      <c r="C22" s="675" t="s">
        <v>1041</v>
      </c>
      <c r="D22" s="675"/>
      <c r="E22" s="675"/>
      <c r="F22" s="675"/>
      <c r="G22" s="675"/>
      <c r="H22" s="675"/>
      <c r="I22" s="675"/>
    </row>
    <row r="23" spans="2:9" x14ac:dyDescent="0.2">
      <c r="B23" s="317"/>
      <c r="C23" s="675"/>
      <c r="D23" s="675"/>
      <c r="E23" s="675"/>
      <c r="F23" s="675"/>
      <c r="G23" s="675"/>
      <c r="H23" s="675"/>
      <c r="I23" s="675"/>
    </row>
    <row r="24" spans="2:9" x14ac:dyDescent="0.2">
      <c r="B24" s="317"/>
      <c r="C24" s="675"/>
      <c r="D24" s="675"/>
      <c r="E24" s="675"/>
      <c r="F24" s="675"/>
      <c r="G24" s="675"/>
      <c r="H24" s="675"/>
      <c r="I24" s="675"/>
    </row>
    <row r="25" spans="2:9" x14ac:dyDescent="0.2">
      <c r="B25" s="317"/>
      <c r="C25" s="675"/>
      <c r="D25" s="675"/>
      <c r="E25" s="675"/>
      <c r="F25" s="675"/>
      <c r="G25" s="675"/>
      <c r="H25" s="675"/>
      <c r="I25" s="675"/>
    </row>
    <row r="26" spans="2:9" x14ac:dyDescent="0.2">
      <c r="B26" s="317"/>
      <c r="C26" s="675"/>
      <c r="D26" s="675"/>
      <c r="E26" s="675"/>
      <c r="F26" s="675"/>
      <c r="G26" s="675"/>
      <c r="H26" s="675"/>
      <c r="I26" s="675"/>
    </row>
    <row r="27" spans="2:9" x14ac:dyDescent="0.2">
      <c r="B27" s="317"/>
      <c r="C27" s="316"/>
    </row>
    <row r="28" spans="2:9" x14ac:dyDescent="0.2">
      <c r="B28" s="317" t="s">
        <v>645</v>
      </c>
      <c r="C28" s="675" t="s">
        <v>1042</v>
      </c>
      <c r="D28" s="675"/>
      <c r="E28" s="675"/>
      <c r="F28" s="675"/>
      <c r="G28" s="675"/>
      <c r="H28" s="675"/>
      <c r="I28" s="675"/>
    </row>
    <row r="29" spans="2:9" x14ac:dyDescent="0.2">
      <c r="B29" s="317"/>
      <c r="C29" s="675"/>
      <c r="D29" s="675"/>
      <c r="E29" s="675"/>
      <c r="F29" s="675"/>
      <c r="G29" s="675"/>
      <c r="H29" s="675"/>
      <c r="I29" s="675"/>
    </row>
    <row r="30" spans="2:9" x14ac:dyDescent="0.2">
      <c r="B30" s="317"/>
      <c r="C30" s="675"/>
      <c r="D30" s="675"/>
      <c r="E30" s="675"/>
      <c r="F30" s="675"/>
      <c r="G30" s="675"/>
      <c r="H30" s="675"/>
      <c r="I30" s="675"/>
    </row>
    <row r="31" spans="2:9" x14ac:dyDescent="0.2">
      <c r="B31" s="317"/>
      <c r="C31" s="675"/>
      <c r="D31" s="675"/>
      <c r="E31" s="675"/>
      <c r="F31" s="675"/>
      <c r="G31" s="675"/>
      <c r="H31" s="675"/>
      <c r="I31" s="675"/>
    </row>
    <row r="32" spans="2:9" x14ac:dyDescent="0.2">
      <c r="B32" s="317"/>
      <c r="C32" s="316"/>
    </row>
    <row r="33" spans="2:9" ht="18" customHeight="1" x14ac:dyDescent="0.2">
      <c r="B33" s="317" t="s">
        <v>647</v>
      </c>
      <c r="C33" s="675" t="s">
        <v>1043</v>
      </c>
      <c r="D33" s="675"/>
      <c r="E33" s="675"/>
      <c r="F33" s="675"/>
      <c r="G33" s="675"/>
      <c r="H33" s="675"/>
      <c r="I33" s="675"/>
    </row>
    <row r="34" spans="2:9" ht="18" customHeight="1" x14ac:dyDescent="0.2">
      <c r="B34" s="317"/>
      <c r="C34" s="675"/>
      <c r="D34" s="675"/>
      <c r="E34" s="675"/>
      <c r="F34" s="675"/>
      <c r="G34" s="675"/>
      <c r="H34" s="675"/>
      <c r="I34" s="675"/>
    </row>
    <row r="35" spans="2:9" ht="18" customHeight="1" x14ac:dyDescent="0.2">
      <c r="B35" s="317"/>
      <c r="C35" s="675"/>
      <c r="D35" s="675"/>
      <c r="E35" s="675"/>
      <c r="F35" s="675"/>
      <c r="G35" s="675"/>
      <c r="H35" s="675"/>
      <c r="I35" s="675"/>
    </row>
    <row r="36" spans="2:9" x14ac:dyDescent="0.2">
      <c r="B36" s="317"/>
      <c r="C36" s="675"/>
      <c r="D36" s="675"/>
      <c r="E36" s="675"/>
      <c r="F36" s="675"/>
      <c r="G36" s="675"/>
      <c r="H36" s="675"/>
      <c r="I36" s="675"/>
    </row>
    <row r="37" spans="2:9" x14ac:dyDescent="0.2">
      <c r="B37" s="317"/>
      <c r="C37" s="675"/>
      <c r="D37" s="675"/>
      <c r="E37" s="675"/>
      <c r="F37" s="675"/>
      <c r="G37" s="675"/>
      <c r="H37" s="675"/>
      <c r="I37" s="675"/>
    </row>
    <row r="38" spans="2:9" x14ac:dyDescent="0.2">
      <c r="B38" s="317"/>
      <c r="C38" s="316"/>
    </row>
    <row r="39" spans="2:9" x14ac:dyDescent="0.2">
      <c r="B39" s="317" t="s">
        <v>648</v>
      </c>
      <c r="C39" s="675" t="s">
        <v>1044</v>
      </c>
      <c r="D39" s="675"/>
      <c r="E39" s="675"/>
      <c r="F39" s="675"/>
      <c r="G39" s="675"/>
      <c r="H39" s="675"/>
      <c r="I39" s="675"/>
    </row>
    <row r="40" spans="2:9" x14ac:dyDescent="0.2">
      <c r="B40" s="317"/>
      <c r="C40" s="675"/>
      <c r="D40" s="675"/>
      <c r="E40" s="675"/>
      <c r="F40" s="675"/>
      <c r="G40" s="675"/>
      <c r="H40" s="675"/>
      <c r="I40" s="675"/>
    </row>
    <row r="41" spans="2:9" x14ac:dyDescent="0.2">
      <c r="B41" s="317"/>
      <c r="C41" s="675"/>
      <c r="D41" s="675"/>
      <c r="E41" s="675"/>
      <c r="F41" s="675"/>
      <c r="G41" s="675"/>
      <c r="H41" s="675"/>
      <c r="I41" s="675"/>
    </row>
    <row r="42" spans="2:9" x14ac:dyDescent="0.2">
      <c r="B42" s="317"/>
      <c r="C42" s="675"/>
      <c r="D42" s="675"/>
      <c r="E42" s="675"/>
      <c r="F42" s="675"/>
      <c r="G42" s="675"/>
      <c r="H42" s="675"/>
      <c r="I42" s="675"/>
    </row>
    <row r="43" spans="2:9" x14ac:dyDescent="0.2">
      <c r="B43" s="317"/>
      <c r="C43" s="316"/>
    </row>
    <row r="44" spans="2:9" x14ac:dyDescent="0.2">
      <c r="B44" s="317" t="s">
        <v>649</v>
      </c>
      <c r="C44" s="676" t="s">
        <v>1081</v>
      </c>
      <c r="D44" s="675"/>
      <c r="E44" s="675"/>
      <c r="F44" s="675"/>
      <c r="G44" s="675"/>
      <c r="H44" s="675"/>
      <c r="I44" s="675"/>
    </row>
    <row r="45" spans="2:9" x14ac:dyDescent="0.2">
      <c r="B45" s="317"/>
      <c r="C45" s="675"/>
      <c r="D45" s="675"/>
      <c r="E45" s="675"/>
      <c r="F45" s="675"/>
      <c r="G45" s="675"/>
      <c r="H45" s="675"/>
      <c r="I45" s="675"/>
    </row>
    <row r="46" spans="2:9" x14ac:dyDescent="0.2">
      <c r="B46" s="317"/>
      <c r="C46" s="675"/>
      <c r="D46" s="675"/>
      <c r="E46" s="675"/>
      <c r="F46" s="675"/>
      <c r="G46" s="675"/>
      <c r="H46" s="675"/>
      <c r="I46" s="675"/>
    </row>
    <row r="47" spans="2:9" x14ac:dyDescent="0.2">
      <c r="B47" s="317"/>
      <c r="C47" s="316"/>
      <c r="I47" s="445" t="s">
        <v>643</v>
      </c>
    </row>
    <row r="48" spans="2:9" x14ac:dyDescent="0.2">
      <c r="B48" s="317"/>
      <c r="C48" s="316"/>
    </row>
    <row r="49" spans="2:3" x14ac:dyDescent="0.2">
      <c r="B49" s="317"/>
      <c r="C49" s="316"/>
    </row>
    <row r="50" spans="2:3" x14ac:dyDescent="0.2">
      <c r="B50" s="317"/>
      <c r="C50" s="316"/>
    </row>
    <row r="51" spans="2:3" x14ac:dyDescent="0.2">
      <c r="B51" s="317"/>
      <c r="C51" s="316"/>
    </row>
    <row r="52" spans="2:3" x14ac:dyDescent="0.2">
      <c r="B52" s="317"/>
      <c r="C52" s="316"/>
    </row>
    <row r="53" spans="2:3" x14ac:dyDescent="0.2">
      <c r="B53" s="317"/>
      <c r="C53" s="316"/>
    </row>
    <row r="54" spans="2:3" x14ac:dyDescent="0.2">
      <c r="B54" s="317"/>
      <c r="C54" s="316"/>
    </row>
    <row r="55" spans="2:3" x14ac:dyDescent="0.2">
      <c r="B55" s="317"/>
      <c r="C55" s="316"/>
    </row>
    <row r="56" spans="2:3" x14ac:dyDescent="0.2">
      <c r="B56" s="317"/>
      <c r="C56" s="316"/>
    </row>
    <row r="57" spans="2:3" x14ac:dyDescent="0.2">
      <c r="B57" s="317"/>
      <c r="C57" s="316"/>
    </row>
    <row r="58" spans="2:3" x14ac:dyDescent="0.2">
      <c r="B58" s="317"/>
      <c r="C58" s="316"/>
    </row>
    <row r="59" spans="2:3" x14ac:dyDescent="0.2">
      <c r="B59" s="317"/>
      <c r="C59" s="316"/>
    </row>
    <row r="60" spans="2:3" x14ac:dyDescent="0.2">
      <c r="B60" s="317"/>
      <c r="C60" s="316"/>
    </row>
    <row r="61" spans="2:3" x14ac:dyDescent="0.2">
      <c r="B61" s="317"/>
      <c r="C61" s="316"/>
    </row>
    <row r="62" spans="2:3" x14ac:dyDescent="0.2">
      <c r="B62" s="317"/>
      <c r="C62" s="316"/>
    </row>
    <row r="63" spans="2:3" x14ac:dyDescent="0.2">
      <c r="B63" s="317"/>
      <c r="C63" s="316"/>
    </row>
    <row r="64" spans="2:3" x14ac:dyDescent="0.2">
      <c r="B64" s="317"/>
      <c r="C64" s="316"/>
    </row>
    <row r="65" spans="2:3" x14ac:dyDescent="0.2">
      <c r="B65" s="317"/>
      <c r="C65" s="316"/>
    </row>
    <row r="66" spans="2:3" x14ac:dyDescent="0.2">
      <c r="B66" s="317"/>
      <c r="C66" s="316"/>
    </row>
    <row r="67" spans="2:3" x14ac:dyDescent="0.2">
      <c r="B67" s="317"/>
      <c r="C67" s="316"/>
    </row>
    <row r="68" spans="2:3" x14ac:dyDescent="0.2">
      <c r="B68" s="317"/>
      <c r="C68" s="316"/>
    </row>
    <row r="69" spans="2:3" x14ac:dyDescent="0.2">
      <c r="B69" s="317"/>
      <c r="C69" s="316"/>
    </row>
    <row r="70" spans="2:3" x14ac:dyDescent="0.2">
      <c r="B70" s="317"/>
      <c r="C70" s="316"/>
    </row>
    <row r="71" spans="2:3" x14ac:dyDescent="0.2">
      <c r="B71" s="317"/>
      <c r="C71" s="316"/>
    </row>
    <row r="72" spans="2:3" x14ac:dyDescent="0.2">
      <c r="B72" s="317"/>
      <c r="C72" s="316"/>
    </row>
    <row r="73" spans="2:3" x14ac:dyDescent="0.2">
      <c r="B73" s="317"/>
      <c r="C73" s="316"/>
    </row>
    <row r="74" spans="2:3" x14ac:dyDescent="0.2">
      <c r="B74" s="317"/>
      <c r="C74" s="316"/>
    </row>
    <row r="75" spans="2:3" x14ac:dyDescent="0.2">
      <c r="B75" s="317"/>
      <c r="C75" s="316"/>
    </row>
    <row r="76" spans="2:3" x14ac:dyDescent="0.2">
      <c r="B76" s="317"/>
      <c r="C76" s="316"/>
    </row>
    <row r="77" spans="2:3" x14ac:dyDescent="0.2">
      <c r="B77" s="317"/>
      <c r="C77" s="316"/>
    </row>
    <row r="78" spans="2:3" x14ac:dyDescent="0.2">
      <c r="B78" s="317"/>
      <c r="C78" s="316"/>
    </row>
    <row r="79" spans="2:3" x14ac:dyDescent="0.2">
      <c r="B79" s="317"/>
      <c r="C79" s="316"/>
    </row>
    <row r="80" spans="2:3" x14ac:dyDescent="0.2">
      <c r="B80" s="317"/>
      <c r="C80" s="316"/>
    </row>
    <row r="81" spans="2:4" x14ac:dyDescent="0.2">
      <c r="B81" s="317"/>
      <c r="C81" s="316"/>
    </row>
    <row r="82" spans="2:4" x14ac:dyDescent="0.2">
      <c r="B82" s="317"/>
      <c r="C82" s="316"/>
    </row>
    <row r="83" spans="2:4" x14ac:dyDescent="0.2">
      <c r="C83" s="317"/>
      <c r="D83" s="316"/>
    </row>
    <row r="84" spans="2:4" x14ac:dyDescent="0.2">
      <c r="C84" s="317"/>
      <c r="D84" s="323"/>
    </row>
  </sheetData>
  <sheetProtection password="9317" sheet="1" objects="1" scenarios="1"/>
  <mergeCells count="8">
    <mergeCell ref="C39:I42"/>
    <mergeCell ref="C44:I46"/>
    <mergeCell ref="B3:F3"/>
    <mergeCell ref="C5:I12"/>
    <mergeCell ref="C14:I20"/>
    <mergeCell ref="C22:I26"/>
    <mergeCell ref="C28:I31"/>
    <mergeCell ref="C33:I37"/>
  </mergeCells>
  <phoneticPr fontId="4" type="noConversion"/>
  <printOptions horizontalCentered="1"/>
  <pageMargins left="0.25" right="0.25" top="0.5" bottom="0.5" header="0" footer="0"/>
  <pageSetup orientation="portrait" r:id="rId1"/>
  <headerFooter alignWithMargins="0">
    <oddHeader>&amp;C&amp;"Arial,Bold"2020 Low-Income Housing Tax Credit Application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pageSetUpPr fitToPage="1"/>
  </sheetPr>
  <dimension ref="B1:S46"/>
  <sheetViews>
    <sheetView zoomScaleNormal="100" zoomScaleSheetLayoutView="100" workbookViewId="0"/>
  </sheetViews>
  <sheetFormatPr defaultRowHeight="12.75" x14ac:dyDescent="0.2"/>
  <cols>
    <col min="1" max="1" width="4.140625" customWidth="1"/>
    <col min="2" max="2" width="4.7109375" customWidth="1"/>
    <col min="9" max="9" width="27.85546875" customWidth="1"/>
    <col min="10" max="10" width="3.7109375" customWidth="1"/>
    <col min="11" max="11" width="0.7109375" customWidth="1"/>
    <col min="12" max="12" width="0.85546875" customWidth="1"/>
    <col min="13" max="13" width="0.7109375" customWidth="1"/>
    <col min="14" max="14" width="0.85546875" customWidth="1"/>
    <col min="15" max="17" width="0.28515625" customWidth="1"/>
    <col min="18" max="18" width="1.140625" customWidth="1"/>
    <col min="19" max="19" width="1.28515625" customWidth="1"/>
  </cols>
  <sheetData>
    <row r="1" spans="2:19" x14ac:dyDescent="0.2">
      <c r="B1" s="285">
        <v>0</v>
      </c>
      <c r="C1" s="286"/>
      <c r="D1" s="286"/>
      <c r="E1" s="286"/>
      <c r="F1" s="286"/>
      <c r="G1" s="286"/>
      <c r="H1" s="286"/>
      <c r="I1" s="286"/>
      <c r="J1" s="286"/>
      <c r="K1" s="286"/>
      <c r="L1" s="286"/>
      <c r="M1" s="286"/>
      <c r="N1" s="286"/>
      <c r="O1" s="286"/>
      <c r="P1" s="286"/>
      <c r="Q1" s="286"/>
      <c r="R1" s="286"/>
      <c r="S1" s="286"/>
    </row>
    <row r="2" spans="2:19" x14ac:dyDescent="0.2">
      <c r="B2" s="286"/>
      <c r="C2" s="287"/>
      <c r="D2" s="286"/>
      <c r="E2" s="286"/>
      <c r="F2" s="286"/>
      <c r="G2" s="286"/>
      <c r="H2" s="286"/>
      <c r="I2" s="286"/>
      <c r="J2" s="286"/>
      <c r="K2" s="286"/>
      <c r="L2" s="286"/>
      <c r="M2" s="286"/>
      <c r="N2" s="286"/>
      <c r="O2" s="286"/>
      <c r="P2" s="286"/>
      <c r="Q2" s="286"/>
      <c r="R2" s="286"/>
      <c r="S2" s="286"/>
    </row>
    <row r="3" spans="2:19" x14ac:dyDescent="0.2">
      <c r="B3" s="679" t="s">
        <v>26</v>
      </c>
      <c r="C3" s="679"/>
      <c r="D3" s="679"/>
      <c r="E3" s="679"/>
      <c r="F3" s="679"/>
      <c r="G3" s="679"/>
      <c r="H3" s="679"/>
      <c r="I3" s="679"/>
      <c r="J3" s="679"/>
      <c r="K3" s="679"/>
      <c r="L3" s="679"/>
      <c r="M3" s="679"/>
      <c r="N3" s="679"/>
      <c r="O3" s="679"/>
      <c r="P3" s="679"/>
      <c r="Q3" s="679"/>
      <c r="R3" s="679"/>
      <c r="S3" s="679"/>
    </row>
    <row r="5" spans="2:19" x14ac:dyDescent="0.2">
      <c r="B5" s="299" t="s">
        <v>650</v>
      </c>
      <c r="C5" s="680" t="s">
        <v>1045</v>
      </c>
      <c r="D5" s="680"/>
      <c r="E5" s="680"/>
      <c r="F5" s="680"/>
      <c r="G5" s="680"/>
      <c r="H5" s="680"/>
      <c r="I5" s="680"/>
      <c r="J5" s="286"/>
      <c r="K5" s="286"/>
      <c r="L5" s="286"/>
      <c r="M5" s="286"/>
      <c r="N5" s="286"/>
      <c r="O5" s="286"/>
      <c r="P5" s="286"/>
      <c r="Q5" s="286"/>
      <c r="R5" s="286"/>
    </row>
    <row r="6" spans="2:19" x14ac:dyDescent="0.2">
      <c r="B6" s="287"/>
      <c r="C6" s="680"/>
      <c r="D6" s="680"/>
      <c r="E6" s="680"/>
      <c r="F6" s="680"/>
      <c r="G6" s="680"/>
      <c r="H6" s="680"/>
      <c r="I6" s="680"/>
      <c r="J6" s="286"/>
      <c r="K6" s="286"/>
      <c r="L6" s="286"/>
      <c r="M6" s="286"/>
      <c r="N6" s="286"/>
      <c r="O6" s="286"/>
      <c r="P6" s="286"/>
      <c r="Q6" s="286"/>
      <c r="R6" s="286"/>
    </row>
    <row r="7" spans="2:19" x14ac:dyDescent="0.2">
      <c r="B7" s="287"/>
      <c r="C7" s="680"/>
      <c r="D7" s="680"/>
      <c r="E7" s="680"/>
      <c r="F7" s="680"/>
      <c r="G7" s="680"/>
      <c r="H7" s="680"/>
      <c r="I7" s="680"/>
      <c r="J7" s="286"/>
      <c r="K7" s="286"/>
      <c r="L7" s="286"/>
      <c r="M7" s="286"/>
      <c r="N7" s="286"/>
      <c r="O7" s="286"/>
      <c r="P7" s="286"/>
      <c r="Q7" s="286"/>
      <c r="R7" s="286"/>
    </row>
    <row r="8" spans="2:19" x14ac:dyDescent="0.2">
      <c r="B8" s="287"/>
      <c r="C8" s="680"/>
      <c r="D8" s="680"/>
      <c r="E8" s="680"/>
      <c r="F8" s="680"/>
      <c r="G8" s="680"/>
      <c r="H8" s="680"/>
      <c r="I8" s="680"/>
      <c r="J8" s="286"/>
      <c r="K8" s="286"/>
      <c r="L8" s="286"/>
      <c r="M8" s="286"/>
      <c r="N8" s="286"/>
      <c r="O8" s="286"/>
      <c r="P8" s="286"/>
      <c r="Q8" s="286"/>
      <c r="R8" s="286"/>
    </row>
    <row r="9" spans="2:19" x14ac:dyDescent="0.2">
      <c r="B9" s="287"/>
      <c r="C9" s="680"/>
      <c r="D9" s="680"/>
      <c r="E9" s="680"/>
      <c r="F9" s="680"/>
      <c r="G9" s="680"/>
      <c r="H9" s="680"/>
      <c r="I9" s="680"/>
      <c r="J9" s="286"/>
      <c r="K9" s="286"/>
      <c r="L9" s="286"/>
      <c r="M9" s="286"/>
      <c r="N9" s="286"/>
      <c r="O9" s="286"/>
      <c r="P9" s="286"/>
      <c r="Q9" s="286"/>
      <c r="R9" s="286"/>
    </row>
    <row r="10" spans="2:19" x14ac:dyDescent="0.2">
      <c r="B10" s="287"/>
      <c r="C10" s="680"/>
      <c r="D10" s="680"/>
      <c r="E10" s="680"/>
      <c r="F10" s="680"/>
      <c r="G10" s="680"/>
      <c r="H10" s="680"/>
      <c r="I10" s="680"/>
      <c r="J10" s="286"/>
      <c r="K10" s="286"/>
      <c r="L10" s="286"/>
      <c r="M10" s="286"/>
      <c r="N10" s="286"/>
      <c r="O10" s="286"/>
      <c r="P10" s="286"/>
      <c r="Q10" s="286"/>
      <c r="R10" s="286"/>
    </row>
    <row r="11" spans="2:19" x14ac:dyDescent="0.2">
      <c r="B11" s="287"/>
      <c r="C11" s="286"/>
      <c r="D11" s="286"/>
      <c r="E11" s="286"/>
      <c r="F11" s="286"/>
      <c r="G11" s="286"/>
      <c r="H11" s="286"/>
      <c r="I11" s="286"/>
      <c r="J11" s="286"/>
      <c r="K11" s="286"/>
      <c r="L11" s="286"/>
      <c r="M11" s="286"/>
      <c r="N11" s="286"/>
      <c r="O11" s="286"/>
      <c r="P11" s="286"/>
      <c r="Q11" s="286"/>
      <c r="R11" s="286"/>
    </row>
    <row r="12" spans="2:19" ht="15" customHeight="1" x14ac:dyDescent="0.2">
      <c r="B12" s="299" t="s">
        <v>651</v>
      </c>
      <c r="C12" s="674" t="s">
        <v>1046</v>
      </c>
      <c r="D12" s="674"/>
      <c r="E12" s="674"/>
      <c r="F12" s="674"/>
      <c r="G12" s="674"/>
      <c r="H12" s="674"/>
      <c r="I12" s="674"/>
      <c r="J12" s="286"/>
      <c r="K12" s="286"/>
      <c r="L12" s="286"/>
      <c r="M12" s="286"/>
      <c r="N12" s="286"/>
      <c r="O12" s="286"/>
      <c r="P12" s="286"/>
      <c r="Q12" s="286"/>
      <c r="R12" s="286"/>
    </row>
    <row r="13" spans="2:19" x14ac:dyDescent="0.2">
      <c r="B13" s="287"/>
      <c r="C13" s="674"/>
      <c r="D13" s="674"/>
      <c r="E13" s="674"/>
      <c r="F13" s="674"/>
      <c r="G13" s="674"/>
      <c r="H13" s="674"/>
      <c r="I13" s="674"/>
      <c r="J13" s="286"/>
      <c r="K13" s="286"/>
      <c r="L13" s="286"/>
      <c r="M13" s="286"/>
      <c r="N13" s="286"/>
      <c r="O13" s="286"/>
      <c r="P13" s="286"/>
      <c r="Q13" s="286"/>
      <c r="R13" s="286"/>
    </row>
    <row r="14" spans="2:19" x14ac:dyDescent="0.2">
      <c r="B14" s="287"/>
      <c r="C14" s="674"/>
      <c r="D14" s="674"/>
      <c r="E14" s="674"/>
      <c r="F14" s="674"/>
      <c r="G14" s="674"/>
      <c r="H14" s="674"/>
      <c r="I14" s="674"/>
      <c r="J14" s="286"/>
      <c r="K14" s="286"/>
      <c r="L14" s="286"/>
      <c r="M14" s="286"/>
      <c r="N14" s="286"/>
      <c r="O14" s="286"/>
      <c r="P14" s="286"/>
      <c r="Q14" s="286"/>
      <c r="R14" s="286"/>
    </row>
    <row r="15" spans="2:19" x14ac:dyDescent="0.2">
      <c r="B15" s="287"/>
      <c r="C15" s="674"/>
      <c r="D15" s="674"/>
      <c r="E15" s="674"/>
      <c r="F15" s="674"/>
      <c r="G15" s="674"/>
      <c r="H15" s="674"/>
      <c r="I15" s="674"/>
      <c r="J15" s="286"/>
      <c r="K15" s="286"/>
      <c r="L15" s="286"/>
      <c r="M15" s="286"/>
      <c r="N15" s="286"/>
      <c r="O15" s="286"/>
      <c r="P15" s="286"/>
      <c r="Q15" s="286"/>
      <c r="R15" s="286"/>
    </row>
    <row r="16" spans="2:19" x14ac:dyDescent="0.2">
      <c r="B16" s="287"/>
      <c r="C16" s="674"/>
      <c r="D16" s="674"/>
      <c r="E16" s="674"/>
      <c r="F16" s="674"/>
      <c r="G16" s="674"/>
      <c r="H16" s="674"/>
      <c r="I16" s="674"/>
      <c r="J16" s="286"/>
      <c r="K16" s="286"/>
      <c r="L16" s="286"/>
      <c r="M16" s="286"/>
      <c r="N16" s="286"/>
      <c r="O16" s="286"/>
      <c r="P16" s="286"/>
      <c r="Q16" s="286"/>
      <c r="R16" s="286"/>
    </row>
    <row r="17" spans="2:18" x14ac:dyDescent="0.2">
      <c r="B17" s="287"/>
      <c r="C17" s="674"/>
      <c r="D17" s="674"/>
      <c r="E17" s="674"/>
      <c r="F17" s="674"/>
      <c r="G17" s="674"/>
      <c r="H17" s="674"/>
      <c r="I17" s="674"/>
      <c r="J17" s="286"/>
      <c r="K17" s="286"/>
      <c r="L17" s="286"/>
      <c r="M17" s="286"/>
      <c r="N17" s="286"/>
      <c r="O17" s="286"/>
      <c r="P17" s="286"/>
      <c r="Q17" s="286"/>
      <c r="R17" s="286"/>
    </row>
    <row r="18" spans="2:18" x14ac:dyDescent="0.2">
      <c r="B18" s="287"/>
      <c r="C18" s="674"/>
      <c r="D18" s="674"/>
      <c r="E18" s="674"/>
      <c r="F18" s="674"/>
      <c r="G18" s="674"/>
      <c r="H18" s="674"/>
      <c r="I18" s="674"/>
      <c r="J18" s="286"/>
      <c r="K18" s="286"/>
      <c r="L18" s="286"/>
      <c r="M18" s="286"/>
      <c r="N18" s="286"/>
      <c r="O18" s="286"/>
      <c r="P18" s="286"/>
      <c r="Q18" s="286"/>
      <c r="R18" s="286"/>
    </row>
    <row r="19" spans="2:18" x14ac:dyDescent="0.2">
      <c r="B19" s="287"/>
      <c r="C19" s="674"/>
      <c r="D19" s="674"/>
      <c r="E19" s="674"/>
      <c r="F19" s="674"/>
      <c r="G19" s="674"/>
      <c r="H19" s="674"/>
      <c r="I19" s="674"/>
      <c r="J19" s="286"/>
      <c r="K19" s="286"/>
      <c r="L19" s="286"/>
      <c r="M19" s="286"/>
      <c r="N19" s="286"/>
      <c r="O19" s="286"/>
      <c r="P19" s="286"/>
      <c r="Q19" s="286"/>
      <c r="R19" s="286"/>
    </row>
    <row r="20" spans="2:18" x14ac:dyDescent="0.2">
      <c r="B20" s="287"/>
      <c r="C20" s="674"/>
      <c r="D20" s="674"/>
      <c r="E20" s="674"/>
      <c r="F20" s="674"/>
      <c r="G20" s="674"/>
      <c r="H20" s="674"/>
      <c r="I20" s="674"/>
      <c r="J20" s="286"/>
      <c r="K20" s="286"/>
      <c r="L20" s="286"/>
      <c r="M20" s="286"/>
      <c r="N20" s="286"/>
      <c r="O20" s="286"/>
      <c r="P20" s="286"/>
      <c r="Q20" s="286"/>
      <c r="R20" s="286"/>
    </row>
    <row r="21" spans="2:18" x14ac:dyDescent="0.2">
      <c r="B21" s="287"/>
      <c r="C21" s="674"/>
      <c r="D21" s="674"/>
      <c r="E21" s="674"/>
      <c r="F21" s="674"/>
      <c r="G21" s="674"/>
      <c r="H21" s="674"/>
      <c r="I21" s="674"/>
      <c r="J21" s="286"/>
      <c r="K21" s="286"/>
      <c r="L21" s="286"/>
      <c r="M21" s="286"/>
      <c r="N21" s="286"/>
      <c r="O21" s="286"/>
      <c r="P21" s="286"/>
      <c r="Q21" s="286"/>
      <c r="R21" s="286"/>
    </row>
    <row r="22" spans="2:18" x14ac:dyDescent="0.2">
      <c r="B22" s="287"/>
      <c r="C22" s="286"/>
      <c r="D22" s="286"/>
      <c r="E22" s="286"/>
      <c r="F22" s="286"/>
      <c r="G22" s="286"/>
      <c r="H22" s="286"/>
      <c r="I22" s="286"/>
      <c r="J22" s="286"/>
      <c r="K22" s="286"/>
      <c r="L22" s="286"/>
      <c r="M22" s="286"/>
      <c r="N22" s="286"/>
      <c r="O22" s="286"/>
      <c r="P22" s="286"/>
      <c r="Q22" s="286"/>
      <c r="R22" s="286"/>
    </row>
    <row r="23" spans="2:18" x14ac:dyDescent="0.2">
      <c r="B23" s="299" t="s">
        <v>652</v>
      </c>
      <c r="C23" s="674" t="s">
        <v>1047</v>
      </c>
      <c r="D23" s="674"/>
      <c r="E23" s="674"/>
      <c r="F23" s="674"/>
      <c r="G23" s="674"/>
      <c r="H23" s="674"/>
      <c r="I23" s="674"/>
    </row>
    <row r="24" spans="2:18" x14ac:dyDescent="0.2">
      <c r="B24" s="287"/>
      <c r="C24" s="674"/>
      <c r="D24" s="674"/>
      <c r="E24" s="674"/>
      <c r="F24" s="674"/>
      <c r="G24" s="674"/>
      <c r="H24" s="674"/>
      <c r="I24" s="674"/>
    </row>
    <row r="25" spans="2:18" x14ac:dyDescent="0.2">
      <c r="B25" s="287"/>
      <c r="C25" s="674"/>
      <c r="D25" s="674"/>
      <c r="E25" s="674"/>
      <c r="F25" s="674"/>
      <c r="G25" s="674"/>
      <c r="H25" s="674"/>
      <c r="I25" s="674"/>
    </row>
    <row r="26" spans="2:18" x14ac:dyDescent="0.2">
      <c r="B26" s="287"/>
      <c r="C26" s="674"/>
      <c r="D26" s="674"/>
      <c r="E26" s="674"/>
      <c r="F26" s="674"/>
      <c r="G26" s="674"/>
      <c r="H26" s="674"/>
      <c r="I26" s="674"/>
    </row>
    <row r="27" spans="2:18" x14ac:dyDescent="0.2">
      <c r="B27" s="287"/>
      <c r="C27" s="674"/>
      <c r="D27" s="674"/>
      <c r="E27" s="674"/>
      <c r="F27" s="674"/>
      <c r="G27" s="674"/>
      <c r="H27" s="674"/>
      <c r="I27" s="674"/>
    </row>
    <row r="28" spans="2:18" x14ac:dyDescent="0.2">
      <c r="B28" s="287"/>
      <c r="C28" s="674"/>
      <c r="D28" s="674"/>
      <c r="E28" s="674"/>
      <c r="F28" s="674"/>
      <c r="G28" s="674"/>
      <c r="H28" s="674"/>
      <c r="I28" s="674"/>
    </row>
    <row r="29" spans="2:18" x14ac:dyDescent="0.2">
      <c r="B29" s="287"/>
      <c r="C29" s="674"/>
      <c r="D29" s="674"/>
      <c r="E29" s="674"/>
      <c r="F29" s="674"/>
      <c r="G29" s="674"/>
      <c r="H29" s="674"/>
      <c r="I29" s="674"/>
    </row>
    <row r="30" spans="2:18" x14ac:dyDescent="0.2">
      <c r="B30" s="287"/>
      <c r="C30" s="674"/>
      <c r="D30" s="674"/>
      <c r="E30" s="674"/>
      <c r="F30" s="674"/>
      <c r="G30" s="674"/>
      <c r="H30" s="674"/>
      <c r="I30" s="674"/>
    </row>
    <row r="31" spans="2:18" x14ac:dyDescent="0.2">
      <c r="B31" s="287"/>
      <c r="C31" s="674"/>
      <c r="D31" s="674"/>
      <c r="E31" s="674"/>
      <c r="F31" s="674"/>
      <c r="G31" s="674"/>
      <c r="H31" s="674"/>
      <c r="I31" s="674"/>
    </row>
    <row r="32" spans="2:18" x14ac:dyDescent="0.2">
      <c r="B32" s="287"/>
      <c r="C32" s="286"/>
    </row>
    <row r="33" spans="2:17" x14ac:dyDescent="0.2">
      <c r="B33" s="299" t="s">
        <v>653</v>
      </c>
      <c r="C33" s="674" t="s">
        <v>1048</v>
      </c>
      <c r="D33" s="674"/>
      <c r="E33" s="674"/>
      <c r="F33" s="674"/>
      <c r="G33" s="674"/>
      <c r="H33" s="674"/>
      <c r="I33" s="674"/>
    </row>
    <row r="34" spans="2:17" x14ac:dyDescent="0.2">
      <c r="B34" s="287"/>
      <c r="C34" s="674"/>
      <c r="D34" s="674"/>
      <c r="E34" s="674"/>
      <c r="F34" s="674"/>
      <c r="G34" s="674"/>
      <c r="H34" s="674"/>
      <c r="I34" s="674"/>
    </row>
    <row r="35" spans="2:17" x14ac:dyDescent="0.2">
      <c r="B35" s="287"/>
      <c r="C35" s="674"/>
      <c r="D35" s="674"/>
      <c r="E35" s="674"/>
      <c r="F35" s="674"/>
      <c r="G35" s="674"/>
      <c r="H35" s="674"/>
      <c r="I35" s="674"/>
    </row>
    <row r="36" spans="2:17" x14ac:dyDescent="0.2">
      <c r="B36" s="287"/>
      <c r="C36" s="674"/>
      <c r="D36" s="674"/>
      <c r="E36" s="674"/>
      <c r="F36" s="674"/>
      <c r="G36" s="674"/>
      <c r="H36" s="674"/>
      <c r="I36" s="674"/>
    </row>
    <row r="37" spans="2:17" ht="19.5" customHeight="1" x14ac:dyDescent="0.2">
      <c r="B37" s="287"/>
      <c r="C37" s="674"/>
      <c r="D37" s="674"/>
      <c r="E37" s="674"/>
      <c r="F37" s="674"/>
      <c r="G37" s="674"/>
      <c r="H37" s="674"/>
      <c r="I37" s="674"/>
    </row>
    <row r="38" spans="2:17" x14ac:dyDescent="0.2">
      <c r="B38" s="299" t="s">
        <v>654</v>
      </c>
      <c r="C38" s="674" t="s">
        <v>1049</v>
      </c>
      <c r="D38" s="674"/>
      <c r="E38" s="674"/>
      <c r="F38" s="674"/>
      <c r="G38" s="674"/>
      <c r="H38" s="674"/>
      <c r="I38" s="674"/>
    </row>
    <row r="39" spans="2:17" x14ac:dyDescent="0.2">
      <c r="B39" s="287"/>
      <c r="C39" s="674"/>
      <c r="D39" s="674"/>
      <c r="E39" s="674"/>
      <c r="F39" s="674"/>
      <c r="G39" s="674"/>
      <c r="H39" s="674"/>
      <c r="I39" s="674"/>
    </row>
    <row r="40" spans="2:17" x14ac:dyDescent="0.2">
      <c r="B40" s="287"/>
      <c r="C40" s="674"/>
      <c r="D40" s="674"/>
      <c r="E40" s="674"/>
      <c r="F40" s="674"/>
      <c r="G40" s="674"/>
      <c r="H40" s="674"/>
      <c r="I40" s="674"/>
    </row>
    <row r="41" spans="2:17" x14ac:dyDescent="0.2">
      <c r="B41" s="287"/>
      <c r="C41" s="674"/>
      <c r="D41" s="674"/>
      <c r="E41" s="674"/>
      <c r="F41" s="674"/>
      <c r="G41" s="674"/>
      <c r="H41" s="674"/>
      <c r="I41" s="674"/>
    </row>
    <row r="42" spans="2:17" x14ac:dyDescent="0.2">
      <c r="B42" s="299"/>
      <c r="C42" s="674"/>
      <c r="D42" s="674"/>
      <c r="E42" s="674"/>
      <c r="F42" s="674"/>
      <c r="G42" s="674"/>
      <c r="H42" s="674"/>
      <c r="I42" s="674"/>
    </row>
    <row r="43" spans="2:17" x14ac:dyDescent="0.2">
      <c r="B43" s="287"/>
      <c r="C43" s="674"/>
      <c r="D43" s="674"/>
      <c r="E43" s="674"/>
      <c r="F43" s="674"/>
      <c r="G43" s="674"/>
      <c r="H43" s="674"/>
      <c r="I43" s="674"/>
    </row>
    <row r="44" spans="2:17" x14ac:dyDescent="0.2">
      <c r="B44" s="287"/>
      <c r="C44" s="674"/>
      <c r="D44" s="674"/>
      <c r="E44" s="674"/>
      <c r="F44" s="674"/>
      <c r="G44" s="674"/>
      <c r="H44" s="674"/>
      <c r="I44" s="674"/>
      <c r="J44" s="286"/>
      <c r="K44" s="286"/>
      <c r="L44" s="286"/>
      <c r="M44" s="286"/>
      <c r="N44" s="286"/>
      <c r="O44" s="286"/>
      <c r="P44" s="286"/>
      <c r="Q44" s="286"/>
    </row>
    <row r="46" spans="2:17" x14ac:dyDescent="0.2">
      <c r="I46" s="301" t="s">
        <v>10</v>
      </c>
    </row>
  </sheetData>
  <sheetProtection password="9317" sheet="1" objects="1" scenarios="1"/>
  <mergeCells count="6">
    <mergeCell ref="C38:I44"/>
    <mergeCell ref="B3:S3"/>
    <mergeCell ref="C5:I10"/>
    <mergeCell ref="C12:I21"/>
    <mergeCell ref="C23:I31"/>
    <mergeCell ref="C33:I37"/>
  </mergeCells>
  <phoneticPr fontId="4" type="noConversion"/>
  <printOptions horizontalCentered="1"/>
  <pageMargins left="0.23" right="0.23" top="0.56999999999999995" bottom="0.53" header="0.43" footer="0.39"/>
  <pageSetup orientation="portrait" r:id="rId1"/>
  <headerFooter alignWithMargins="0">
    <oddHeader>&amp;C&amp;"Arial,Bold"2020 Low-Income Housing Tax Credit Application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40"/>
  <sheetViews>
    <sheetView zoomScaleNormal="100" zoomScaleSheetLayoutView="100" workbookViewId="0"/>
  </sheetViews>
  <sheetFormatPr defaultColWidth="9.140625" defaultRowHeight="12.75" x14ac:dyDescent="0.2"/>
  <cols>
    <col min="1" max="1" width="6.140625" style="105" customWidth="1"/>
    <col min="2" max="2" width="6" style="105" customWidth="1"/>
    <col min="3" max="16384" width="9.140625" style="105"/>
  </cols>
  <sheetData>
    <row r="1" spans="1:16" x14ac:dyDescent="0.2">
      <c r="B1" s="315">
        <v>0</v>
      </c>
      <c r="C1" s="316"/>
      <c r="D1" s="316"/>
    </row>
    <row r="2" spans="1:16" x14ac:dyDescent="0.2">
      <c r="B2" s="316"/>
      <c r="C2" s="317"/>
      <c r="D2" s="316"/>
    </row>
    <row r="3" spans="1:16" x14ac:dyDescent="0.2">
      <c r="B3" s="677" t="s">
        <v>1050</v>
      </c>
      <c r="C3" s="469"/>
      <c r="D3" s="469"/>
      <c r="E3" s="469"/>
      <c r="F3" s="469"/>
    </row>
    <row r="5" spans="1:16" x14ac:dyDescent="0.2">
      <c r="A5" s="317"/>
      <c r="B5" s="316" t="s">
        <v>449</v>
      </c>
      <c r="C5" s="684"/>
      <c r="D5" s="684"/>
      <c r="E5" s="684"/>
      <c r="F5" s="684"/>
      <c r="G5" s="684"/>
      <c r="H5" s="684"/>
      <c r="I5" s="684"/>
      <c r="J5" s="684"/>
      <c r="K5" s="318"/>
      <c r="L5" s="318"/>
      <c r="M5" s="318" t="s">
        <v>452</v>
      </c>
      <c r="N5" s="681"/>
      <c r="O5" s="682"/>
      <c r="P5" s="682"/>
    </row>
    <row r="6" spans="1:16" x14ac:dyDescent="0.2">
      <c r="A6" s="317"/>
      <c r="B6" s="316"/>
      <c r="C6" s="316"/>
      <c r="D6" s="316"/>
      <c r="E6" s="316"/>
      <c r="F6" s="316"/>
      <c r="G6" s="316"/>
      <c r="H6" s="316"/>
      <c r="I6" s="316"/>
      <c r="J6" s="316"/>
      <c r="K6" s="316"/>
      <c r="L6" s="316"/>
      <c r="M6" s="316"/>
      <c r="N6" s="316"/>
      <c r="O6" s="316"/>
      <c r="P6" s="316"/>
    </row>
    <row r="7" spans="1:16" x14ac:dyDescent="0.2">
      <c r="A7" s="317"/>
      <c r="B7" s="316" t="s">
        <v>448</v>
      </c>
      <c r="C7" s="684"/>
      <c r="D7" s="684"/>
      <c r="E7" s="684"/>
      <c r="F7" s="684"/>
      <c r="G7" s="684"/>
      <c r="H7" s="684"/>
      <c r="I7" s="684"/>
      <c r="J7" s="684"/>
      <c r="K7" s="316"/>
      <c r="L7" s="316"/>
      <c r="M7" s="316"/>
      <c r="N7" s="316"/>
      <c r="O7" s="316"/>
      <c r="P7" s="316"/>
    </row>
    <row r="8" spans="1:16" x14ac:dyDescent="0.2">
      <c r="A8" s="317"/>
      <c r="B8" s="316"/>
      <c r="C8" s="316"/>
      <c r="D8" s="316"/>
      <c r="E8" s="316"/>
      <c r="F8" s="316"/>
      <c r="G8" s="316"/>
      <c r="H8" s="316"/>
      <c r="I8" s="316"/>
      <c r="J8" s="316"/>
      <c r="K8" s="316"/>
      <c r="L8" s="316"/>
      <c r="M8" s="316"/>
      <c r="N8" s="316"/>
      <c r="O8" s="316"/>
      <c r="P8" s="316"/>
    </row>
    <row r="9" spans="1:16" x14ac:dyDescent="0.2">
      <c r="A9" s="317"/>
      <c r="B9" s="316" t="s">
        <v>11</v>
      </c>
      <c r="C9" s="316"/>
      <c r="D9" s="316"/>
      <c r="E9" s="316"/>
      <c r="F9" s="316"/>
      <c r="G9" s="316"/>
      <c r="H9" s="316"/>
      <c r="I9" s="316"/>
      <c r="J9" s="316"/>
      <c r="K9" s="316"/>
      <c r="L9" s="316"/>
      <c r="M9" s="316"/>
      <c r="N9" s="316"/>
      <c r="O9" s="316"/>
      <c r="P9" s="316"/>
    </row>
    <row r="10" spans="1:16" x14ac:dyDescent="0.2">
      <c r="A10" s="317"/>
      <c r="B10" s="316"/>
      <c r="C10" s="316"/>
      <c r="D10" s="316"/>
      <c r="E10" s="316"/>
      <c r="F10" s="316"/>
      <c r="G10" s="316"/>
      <c r="H10" s="316"/>
      <c r="I10" s="316"/>
      <c r="J10" s="316"/>
      <c r="K10" s="316"/>
      <c r="L10" s="316"/>
      <c r="M10" s="316"/>
      <c r="N10" s="316"/>
      <c r="O10" s="316"/>
      <c r="P10" s="316"/>
    </row>
    <row r="11" spans="1:16" x14ac:dyDescent="0.2">
      <c r="A11" s="317"/>
      <c r="B11" s="319"/>
      <c r="C11" s="319"/>
      <c r="D11" s="319"/>
      <c r="E11" s="319"/>
      <c r="F11" s="319"/>
      <c r="G11" s="319"/>
      <c r="H11" s="319"/>
      <c r="I11" s="316"/>
      <c r="J11" s="316"/>
      <c r="K11" s="316"/>
      <c r="L11" s="316"/>
      <c r="M11" s="316"/>
      <c r="N11" s="316"/>
      <c r="O11" s="316"/>
      <c r="P11" s="316"/>
    </row>
    <row r="12" spans="1:16" x14ac:dyDescent="0.2">
      <c r="A12" s="317"/>
      <c r="B12" s="316" t="s">
        <v>32</v>
      </c>
      <c r="C12" s="316"/>
      <c r="D12" s="316"/>
      <c r="E12" s="316"/>
      <c r="F12" s="316"/>
      <c r="G12" s="316"/>
      <c r="H12" s="316"/>
      <c r="I12" s="316"/>
      <c r="J12" s="316"/>
      <c r="K12" s="316"/>
      <c r="L12" s="316"/>
      <c r="M12" s="316"/>
      <c r="N12" s="316"/>
      <c r="O12" s="316"/>
      <c r="P12" s="316"/>
    </row>
    <row r="13" spans="1:16" x14ac:dyDescent="0.2">
      <c r="A13" s="317"/>
      <c r="B13" s="316"/>
      <c r="C13" s="316"/>
      <c r="D13" s="316"/>
      <c r="E13" s="316"/>
      <c r="F13" s="316"/>
      <c r="G13" s="316"/>
      <c r="H13" s="316"/>
      <c r="I13" s="316"/>
      <c r="J13" s="316"/>
      <c r="K13" s="316"/>
      <c r="L13" s="316"/>
      <c r="M13" s="316"/>
      <c r="N13" s="316"/>
      <c r="O13" s="316"/>
      <c r="P13" s="316"/>
    </row>
    <row r="14" spans="1:16" x14ac:dyDescent="0.2">
      <c r="A14" s="317"/>
      <c r="B14" s="316" t="s">
        <v>456</v>
      </c>
      <c r="C14" s="316"/>
      <c r="D14" s="316"/>
      <c r="E14" s="318"/>
      <c r="F14" s="316"/>
      <c r="G14" s="300"/>
      <c r="H14" s="320" t="s">
        <v>453</v>
      </c>
      <c r="I14" s="682"/>
      <c r="J14" s="682"/>
      <c r="K14" s="682"/>
      <c r="L14" s="316" t="s">
        <v>454</v>
      </c>
      <c r="M14" s="300"/>
      <c r="N14" s="316"/>
      <c r="O14" s="316"/>
      <c r="P14" s="316"/>
    </row>
    <row r="15" spans="1:16" x14ac:dyDescent="0.2">
      <c r="A15" s="317"/>
      <c r="B15" s="316"/>
      <c r="C15" s="316"/>
      <c r="D15" s="316"/>
      <c r="E15" s="316"/>
      <c r="F15" s="316"/>
      <c r="G15" s="316"/>
      <c r="H15" s="316"/>
      <c r="I15" s="316"/>
      <c r="J15" s="316"/>
      <c r="K15" s="316"/>
      <c r="L15" s="316"/>
      <c r="M15" s="316"/>
      <c r="N15" s="316"/>
      <c r="O15" s="316"/>
      <c r="P15" s="316"/>
    </row>
    <row r="16" spans="1:16" x14ac:dyDescent="0.2">
      <c r="A16" s="317"/>
      <c r="B16" s="316" t="s">
        <v>457</v>
      </c>
      <c r="C16" s="316"/>
      <c r="D16" s="316"/>
      <c r="E16" s="316"/>
      <c r="F16" s="684"/>
      <c r="G16" s="684"/>
      <c r="H16" s="684"/>
      <c r="I16" s="684"/>
      <c r="J16" s="684"/>
      <c r="K16" s="684"/>
      <c r="L16" s="684"/>
      <c r="M16" s="321" t="s">
        <v>455</v>
      </c>
      <c r="N16" s="316"/>
      <c r="O16" s="316"/>
      <c r="P16" s="316"/>
    </row>
    <row r="17" spans="1:16" x14ac:dyDescent="0.2">
      <c r="A17" s="317"/>
      <c r="B17" s="316"/>
      <c r="C17" s="316"/>
      <c r="D17" s="316"/>
      <c r="E17" s="316"/>
      <c r="F17" s="316"/>
      <c r="G17" s="316"/>
      <c r="H17" s="316"/>
      <c r="I17" s="316"/>
      <c r="J17" s="316"/>
      <c r="K17" s="316"/>
      <c r="L17" s="316"/>
      <c r="M17" s="316"/>
      <c r="N17" s="316"/>
      <c r="O17" s="316"/>
      <c r="P17" s="316"/>
    </row>
    <row r="18" spans="1:16" x14ac:dyDescent="0.2">
      <c r="A18" s="317"/>
      <c r="B18" s="316" t="s">
        <v>450</v>
      </c>
      <c r="C18" s="316"/>
      <c r="D18" s="316"/>
      <c r="E18" s="316"/>
      <c r="F18" s="316"/>
      <c r="G18" s="685"/>
      <c r="H18" s="684"/>
      <c r="I18" s="684"/>
      <c r="J18" s="684"/>
      <c r="K18" s="684"/>
      <c r="L18" s="684"/>
      <c r="M18" s="684"/>
      <c r="N18" s="316"/>
      <c r="O18" s="316"/>
      <c r="P18" s="316"/>
    </row>
    <row r="19" spans="1:16" x14ac:dyDescent="0.2">
      <c r="A19" s="317"/>
      <c r="B19" s="316"/>
      <c r="C19" s="316"/>
      <c r="D19" s="316"/>
      <c r="E19" s="316"/>
      <c r="F19" s="316"/>
      <c r="G19" s="316"/>
      <c r="H19" s="316"/>
      <c r="I19" s="316"/>
      <c r="J19" s="316"/>
      <c r="K19" s="316"/>
      <c r="L19" s="316"/>
      <c r="M19" s="316"/>
      <c r="N19" s="316"/>
      <c r="O19" s="316"/>
      <c r="P19" s="316"/>
    </row>
    <row r="20" spans="1:16" x14ac:dyDescent="0.2">
      <c r="A20" s="317"/>
      <c r="B20" s="316" t="s">
        <v>12</v>
      </c>
      <c r="C20" s="316"/>
      <c r="D20" s="316"/>
      <c r="E20" s="316"/>
      <c r="F20" s="316"/>
      <c r="G20" s="316"/>
      <c r="H20" s="316"/>
    </row>
    <row r="21" spans="1:16" x14ac:dyDescent="0.2">
      <c r="A21" s="317"/>
      <c r="B21" s="316" t="s">
        <v>13</v>
      </c>
      <c r="C21" s="316"/>
      <c r="D21" s="316"/>
      <c r="E21" s="316"/>
      <c r="F21" s="316"/>
      <c r="G21" s="316"/>
      <c r="H21" s="316"/>
    </row>
    <row r="22" spans="1:16" x14ac:dyDescent="0.2">
      <c r="A22" s="317"/>
      <c r="B22" s="316" t="s">
        <v>14</v>
      </c>
      <c r="C22" s="316"/>
      <c r="D22" s="316"/>
      <c r="E22" s="316"/>
      <c r="F22" s="316"/>
      <c r="G22" s="316"/>
      <c r="H22" s="316"/>
    </row>
    <row r="23" spans="1:16" x14ac:dyDescent="0.2">
      <c r="A23" s="317"/>
      <c r="B23" s="316"/>
      <c r="C23" s="316"/>
      <c r="D23" s="316"/>
      <c r="E23" s="316"/>
      <c r="F23" s="316"/>
      <c r="G23" s="316"/>
      <c r="H23" s="316"/>
    </row>
    <row r="24" spans="1:16" x14ac:dyDescent="0.2">
      <c r="A24" s="317"/>
      <c r="B24" s="315" t="s">
        <v>24</v>
      </c>
      <c r="C24" s="316"/>
      <c r="D24" s="316"/>
      <c r="E24" s="316"/>
      <c r="F24" s="316"/>
      <c r="G24" s="316"/>
      <c r="H24" s="316"/>
    </row>
    <row r="25" spans="1:16" x14ac:dyDescent="0.2">
      <c r="A25" s="317"/>
      <c r="B25" s="316"/>
      <c r="C25" s="316"/>
      <c r="D25" s="316"/>
      <c r="E25" s="316"/>
      <c r="F25" s="316"/>
      <c r="G25" s="316"/>
      <c r="H25" s="316"/>
    </row>
    <row r="26" spans="1:16" x14ac:dyDescent="0.2">
      <c r="A26" s="317"/>
      <c r="B26" s="316" t="s">
        <v>23</v>
      </c>
      <c r="C26" s="316"/>
      <c r="D26" s="316"/>
      <c r="E26" s="316"/>
      <c r="F26" s="316"/>
      <c r="G26" s="316"/>
      <c r="H26" s="316"/>
    </row>
    <row r="27" spans="1:16" x14ac:dyDescent="0.2">
      <c r="A27" s="317"/>
      <c r="B27" s="316" t="s">
        <v>15</v>
      </c>
      <c r="C27" s="316"/>
      <c r="D27" s="316"/>
      <c r="E27" s="316"/>
      <c r="F27" s="316"/>
      <c r="G27" s="316"/>
      <c r="H27" s="316"/>
    </row>
    <row r="28" spans="1:16" x14ac:dyDescent="0.2">
      <c r="A28" s="317"/>
      <c r="B28" s="316" t="s">
        <v>16</v>
      </c>
      <c r="C28" s="316"/>
      <c r="D28" s="316"/>
      <c r="E28" s="316"/>
      <c r="F28" s="316"/>
      <c r="G28" s="316"/>
      <c r="H28" s="316"/>
    </row>
    <row r="29" spans="1:16" x14ac:dyDescent="0.2">
      <c r="A29" s="317"/>
      <c r="B29" s="315" t="s">
        <v>17</v>
      </c>
      <c r="C29" s="316"/>
      <c r="D29" s="316"/>
      <c r="E29" s="316"/>
      <c r="F29" s="316"/>
      <c r="G29" s="316"/>
      <c r="H29" s="316"/>
    </row>
    <row r="30" spans="1:16" x14ac:dyDescent="0.2">
      <c r="A30" s="317"/>
      <c r="B30" s="315" t="s">
        <v>18</v>
      </c>
      <c r="C30" s="316"/>
      <c r="D30" s="316"/>
      <c r="E30" s="316"/>
      <c r="F30" s="316"/>
      <c r="G30" s="316"/>
      <c r="H30" s="316"/>
    </row>
    <row r="31" spans="1:16" x14ac:dyDescent="0.2">
      <c r="A31" s="317"/>
      <c r="B31" s="316"/>
      <c r="C31" s="316"/>
      <c r="D31" s="316"/>
      <c r="E31" s="316"/>
      <c r="F31" s="316"/>
      <c r="G31" s="316"/>
      <c r="H31" s="316"/>
    </row>
    <row r="32" spans="1:16" x14ac:dyDescent="0.2">
      <c r="A32" s="317"/>
      <c r="B32" s="315" t="s">
        <v>794</v>
      </c>
      <c r="C32" s="316"/>
      <c r="D32" s="316"/>
      <c r="E32" s="316"/>
      <c r="F32" s="316"/>
      <c r="G32" s="316"/>
      <c r="H32" s="316"/>
    </row>
    <row r="33" spans="1:16" x14ac:dyDescent="0.2">
      <c r="A33" s="317"/>
      <c r="B33" s="316"/>
      <c r="C33" s="316"/>
      <c r="D33" s="316"/>
      <c r="E33" s="316"/>
      <c r="F33" s="316"/>
      <c r="G33" s="316"/>
      <c r="H33" s="316"/>
    </row>
    <row r="34" spans="1:16" x14ac:dyDescent="0.2">
      <c r="A34" s="317"/>
      <c r="B34" s="316" t="s">
        <v>19</v>
      </c>
      <c r="C34" s="316"/>
      <c r="D34" s="316"/>
      <c r="E34" s="316"/>
      <c r="F34" s="316"/>
      <c r="G34" s="316"/>
      <c r="H34" s="316"/>
    </row>
    <row r="35" spans="1:16" x14ac:dyDescent="0.2">
      <c r="A35" s="317"/>
      <c r="B35" s="316" t="s">
        <v>458</v>
      </c>
      <c r="C35" s="316"/>
      <c r="D35" s="316"/>
      <c r="E35" s="681"/>
      <c r="F35" s="682"/>
      <c r="G35" s="682"/>
      <c r="H35" s="316" t="s">
        <v>451</v>
      </c>
    </row>
    <row r="36" spans="1:16" x14ac:dyDescent="0.2">
      <c r="A36" s="317"/>
      <c r="B36" s="316" t="s">
        <v>20</v>
      </c>
      <c r="C36" s="316"/>
      <c r="D36" s="316"/>
      <c r="E36" s="316"/>
      <c r="F36" s="316"/>
      <c r="G36" s="316"/>
      <c r="H36" s="316"/>
      <c r="I36" s="316"/>
      <c r="J36" s="316"/>
      <c r="K36" s="316"/>
      <c r="L36" s="316"/>
      <c r="M36" s="316"/>
      <c r="N36" s="316"/>
      <c r="O36" s="316"/>
      <c r="P36" s="316"/>
    </row>
    <row r="37" spans="1:16" x14ac:dyDescent="0.2">
      <c r="A37" s="317"/>
      <c r="B37" s="316"/>
      <c r="C37" s="316"/>
      <c r="D37" s="316"/>
      <c r="E37" s="316"/>
      <c r="F37" s="316"/>
      <c r="G37" s="316"/>
      <c r="H37" s="316"/>
      <c r="I37" s="316"/>
      <c r="J37" s="316"/>
      <c r="K37" s="316"/>
      <c r="L37" s="316"/>
      <c r="M37" s="316"/>
      <c r="N37" s="316"/>
      <c r="O37" s="316"/>
      <c r="P37" s="316"/>
    </row>
    <row r="38" spans="1:16" x14ac:dyDescent="0.2">
      <c r="A38" s="317"/>
      <c r="B38" s="319"/>
      <c r="C38" s="319"/>
      <c r="D38" s="319"/>
      <c r="E38" s="319"/>
      <c r="F38" s="319"/>
      <c r="G38" s="319"/>
      <c r="H38" s="319"/>
      <c r="I38" s="316"/>
      <c r="J38" s="316"/>
      <c r="K38" s="683"/>
      <c r="L38" s="683"/>
      <c r="M38" s="683"/>
      <c r="N38" s="322"/>
      <c r="O38" s="322"/>
      <c r="P38" s="322"/>
    </row>
    <row r="39" spans="1:16" x14ac:dyDescent="0.2">
      <c r="A39" s="317"/>
      <c r="B39" s="316" t="s">
        <v>21</v>
      </c>
      <c r="C39" s="316"/>
      <c r="D39" s="316"/>
      <c r="E39" s="316"/>
      <c r="F39" s="316"/>
      <c r="G39" s="316"/>
      <c r="H39" s="316"/>
      <c r="I39" s="316"/>
      <c r="J39" s="316"/>
      <c r="K39" s="316" t="s">
        <v>22</v>
      </c>
      <c r="L39" s="316"/>
      <c r="M39" s="316"/>
      <c r="N39" s="316"/>
      <c r="O39" s="316"/>
      <c r="P39" s="316"/>
    </row>
    <row r="40" spans="1:16" x14ac:dyDescent="0.2">
      <c r="A40" s="317"/>
      <c r="B40" s="323"/>
      <c r="C40" s="316"/>
      <c r="D40" s="316"/>
      <c r="E40" s="316"/>
      <c r="F40" s="316"/>
      <c r="G40" s="316"/>
      <c r="H40" s="316"/>
      <c r="I40" s="316"/>
      <c r="J40" s="316"/>
      <c r="K40" s="316"/>
      <c r="L40" s="316"/>
      <c r="M40" s="316"/>
      <c r="N40" s="316"/>
      <c r="O40" s="316"/>
      <c r="P40" s="323" t="s">
        <v>27</v>
      </c>
    </row>
  </sheetData>
  <sheetProtection password="9317" sheet="1" objects="1" scenarios="1"/>
  <mergeCells count="9">
    <mergeCell ref="E35:G35"/>
    <mergeCell ref="K38:M38"/>
    <mergeCell ref="B3:F3"/>
    <mergeCell ref="C5:J5"/>
    <mergeCell ref="N5:P5"/>
    <mergeCell ref="C7:J7"/>
    <mergeCell ref="I14:K14"/>
    <mergeCell ref="F16:L16"/>
    <mergeCell ref="G18:M18"/>
  </mergeCells>
  <printOptions horizontalCentered="1"/>
  <pageMargins left="0.7" right="0.7" top="0.5" bottom="0.5" header="0.3" footer="0.3"/>
  <pageSetup scale="65" orientation="portrait" r:id="rId1"/>
  <headerFooter alignWithMargins="0">
    <oddHeader>&amp;C&amp;"Arial,Bold"2020 Low-Income Housing Tax Credit Application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B1:I316"/>
  <sheetViews>
    <sheetView zoomScale="85" zoomScaleNormal="85" workbookViewId="0"/>
  </sheetViews>
  <sheetFormatPr defaultColWidth="9" defaultRowHeight="12.75" x14ac:dyDescent="0.2"/>
  <cols>
    <col min="1" max="1" width="1.85546875" style="105" customWidth="1"/>
    <col min="2" max="2" width="49.28515625" style="105" customWidth="1"/>
    <col min="3" max="3" width="9.28515625" style="105" customWidth="1"/>
    <col min="4" max="4" width="9" style="105"/>
    <col min="5" max="5" width="14.28515625" style="105" customWidth="1"/>
    <col min="6" max="6" width="9" style="105"/>
    <col min="7" max="7" width="17.7109375" style="105" customWidth="1"/>
    <col min="8" max="8" width="48.28515625" style="105" bestFit="1" customWidth="1"/>
    <col min="9" max="9" width="13.28515625" style="105" customWidth="1"/>
    <col min="10" max="16384" width="9" style="105"/>
  </cols>
  <sheetData>
    <row r="1" spans="2:9" ht="15.75" x14ac:dyDescent="0.25">
      <c r="B1" s="106" t="s">
        <v>870</v>
      </c>
      <c r="D1" s="154">
        <f>'1'!J4</f>
        <v>0</v>
      </c>
      <c r="H1" s="438">
        <f>'1'!P4</f>
        <v>0</v>
      </c>
    </row>
    <row r="2" spans="2:9" ht="15.75" x14ac:dyDescent="0.25">
      <c r="B2" s="170"/>
      <c r="D2" s="154"/>
      <c r="H2" s="438"/>
    </row>
    <row r="3" spans="2:9" ht="13.5" thickBot="1" x14ac:dyDescent="0.25">
      <c r="B3" s="171" t="s">
        <v>262</v>
      </c>
    </row>
    <row r="4" spans="2:9" ht="15.75" thickBot="1" x14ac:dyDescent="0.3">
      <c r="B4" s="100" t="s">
        <v>655</v>
      </c>
      <c r="C4" s="698" t="s">
        <v>656</v>
      </c>
      <c r="D4" s="699"/>
      <c r="E4" s="700" t="s">
        <v>657</v>
      </c>
      <c r="F4" s="700"/>
      <c r="G4" s="107" t="s">
        <v>658</v>
      </c>
      <c r="H4" s="439" t="s">
        <v>634</v>
      </c>
      <c r="I4" s="173"/>
    </row>
    <row r="5" spans="2:9" ht="14.1" customHeight="1" x14ac:dyDescent="0.25">
      <c r="B5" s="101" t="s">
        <v>659</v>
      </c>
      <c r="C5" s="83"/>
      <c r="D5" s="84" t="s">
        <v>660</v>
      </c>
      <c r="E5" s="85"/>
      <c r="F5" s="84" t="s">
        <v>661</v>
      </c>
      <c r="G5" s="108">
        <f>ROUND(E5*C5,2)</f>
        <v>0</v>
      </c>
      <c r="H5" s="152"/>
    </row>
    <row r="6" spans="2:9" ht="14.1" customHeight="1" x14ac:dyDescent="0.25">
      <c r="B6" s="98" t="s">
        <v>662</v>
      </c>
      <c r="C6" s="57"/>
      <c r="D6" s="65" t="s">
        <v>663</v>
      </c>
      <c r="E6" s="58"/>
      <c r="F6" s="65" t="s">
        <v>664</v>
      </c>
      <c r="G6" s="109">
        <f t="shared" ref="G6:G19" si="0">ROUND(E6*C6,2)</f>
        <v>0</v>
      </c>
      <c r="H6" s="152"/>
    </row>
    <row r="7" spans="2:9" ht="14.1" customHeight="1" x14ac:dyDescent="0.25">
      <c r="B7" s="98" t="s">
        <v>665</v>
      </c>
      <c r="C7" s="57"/>
      <c r="D7" s="65" t="s">
        <v>663</v>
      </c>
      <c r="E7" s="58"/>
      <c r="F7" s="65" t="s">
        <v>664</v>
      </c>
      <c r="G7" s="109">
        <f t="shared" si="0"/>
        <v>0</v>
      </c>
      <c r="H7" s="152"/>
    </row>
    <row r="8" spans="2:9" ht="14.1" customHeight="1" x14ac:dyDescent="0.25">
      <c r="B8" s="98" t="s">
        <v>668</v>
      </c>
      <c r="C8" s="57"/>
      <c r="D8" s="65" t="s">
        <v>666</v>
      </c>
      <c r="E8" s="58"/>
      <c r="F8" s="65" t="s">
        <v>667</v>
      </c>
      <c r="G8" s="109">
        <f t="shared" si="0"/>
        <v>0</v>
      </c>
      <c r="H8" s="152"/>
    </row>
    <row r="9" spans="2:9" ht="14.1" customHeight="1" x14ac:dyDescent="0.25">
      <c r="B9" s="98" t="s">
        <v>671</v>
      </c>
      <c r="C9" s="57"/>
      <c r="D9" s="65" t="s">
        <v>666</v>
      </c>
      <c r="E9" s="58"/>
      <c r="F9" s="65" t="s">
        <v>667</v>
      </c>
      <c r="G9" s="109">
        <f t="shared" si="0"/>
        <v>0</v>
      </c>
      <c r="H9" s="152"/>
    </row>
    <row r="10" spans="2:9" ht="14.1" customHeight="1" x14ac:dyDescent="0.25">
      <c r="B10" s="98" t="s">
        <v>672</v>
      </c>
      <c r="C10" s="57"/>
      <c r="D10" s="65" t="s">
        <v>669</v>
      </c>
      <c r="E10" s="58"/>
      <c r="F10" s="65" t="s">
        <v>670</v>
      </c>
      <c r="G10" s="109">
        <f t="shared" si="0"/>
        <v>0</v>
      </c>
      <c r="H10" s="152"/>
    </row>
    <row r="11" spans="2:9" ht="14.1" customHeight="1" x14ac:dyDescent="0.25">
      <c r="B11" s="98" t="s">
        <v>673</v>
      </c>
      <c r="C11" s="57"/>
      <c r="D11" s="65" t="s">
        <v>666</v>
      </c>
      <c r="E11" s="58"/>
      <c r="F11" s="65" t="s">
        <v>667</v>
      </c>
      <c r="G11" s="109">
        <f t="shared" si="0"/>
        <v>0</v>
      </c>
      <c r="H11" s="152"/>
    </row>
    <row r="12" spans="2:9" ht="14.1" customHeight="1" x14ac:dyDescent="0.25">
      <c r="B12" s="98" t="s">
        <v>674</v>
      </c>
      <c r="C12" s="57"/>
      <c r="D12" s="65" t="s">
        <v>669</v>
      </c>
      <c r="E12" s="58"/>
      <c r="F12" s="65" t="s">
        <v>670</v>
      </c>
      <c r="G12" s="109">
        <f t="shared" si="0"/>
        <v>0</v>
      </c>
      <c r="H12" s="152"/>
    </row>
    <row r="13" spans="2:9" ht="14.1" customHeight="1" x14ac:dyDescent="0.25">
      <c r="B13" s="98" t="s">
        <v>675</v>
      </c>
      <c r="C13" s="57"/>
      <c r="D13" s="65" t="s">
        <v>666</v>
      </c>
      <c r="E13" s="58"/>
      <c r="F13" s="65" t="s">
        <v>667</v>
      </c>
      <c r="G13" s="109">
        <f t="shared" si="0"/>
        <v>0</v>
      </c>
      <c r="H13" s="152"/>
    </row>
    <row r="14" spans="2:9" ht="14.1" customHeight="1" x14ac:dyDescent="0.25">
      <c r="B14" s="98" t="s">
        <v>676</v>
      </c>
      <c r="C14" s="57"/>
      <c r="D14" s="65" t="s">
        <v>666</v>
      </c>
      <c r="E14" s="58"/>
      <c r="F14" s="65" t="s">
        <v>667</v>
      </c>
      <c r="G14" s="109">
        <f t="shared" si="0"/>
        <v>0</v>
      </c>
      <c r="H14" s="152"/>
    </row>
    <row r="15" spans="2:9" ht="14.1" customHeight="1" x14ac:dyDescent="0.25">
      <c r="B15" s="98" t="s">
        <v>677</v>
      </c>
      <c r="C15" s="57"/>
      <c r="D15" s="65" t="s">
        <v>678</v>
      </c>
      <c r="E15" s="58"/>
      <c r="F15" s="65" t="s">
        <v>679</v>
      </c>
      <c r="G15" s="109">
        <f t="shared" si="0"/>
        <v>0</v>
      </c>
      <c r="H15" s="152"/>
    </row>
    <row r="16" spans="2:9" ht="14.1" customHeight="1" x14ac:dyDescent="0.25">
      <c r="B16" s="284" t="s">
        <v>1033</v>
      </c>
      <c r="C16" s="57"/>
      <c r="D16" s="84" t="s">
        <v>660</v>
      </c>
      <c r="E16" s="58"/>
      <c r="F16" s="84" t="s">
        <v>661</v>
      </c>
      <c r="G16" s="109">
        <f t="shared" si="0"/>
        <v>0</v>
      </c>
      <c r="H16" s="152"/>
    </row>
    <row r="17" spans="2:8" ht="14.1" customHeight="1" x14ac:dyDescent="0.25">
      <c r="B17" s="156" t="s">
        <v>1007</v>
      </c>
      <c r="C17" s="57"/>
      <c r="D17" s="157" t="s">
        <v>669</v>
      </c>
      <c r="E17" s="58"/>
      <c r="F17" s="157" t="s">
        <v>670</v>
      </c>
      <c r="G17" s="109">
        <f t="shared" si="0"/>
        <v>0</v>
      </c>
      <c r="H17" s="152"/>
    </row>
    <row r="18" spans="2:8" ht="14.1" customHeight="1" x14ac:dyDescent="0.25">
      <c r="B18" s="96" t="s">
        <v>622</v>
      </c>
      <c r="C18" s="57"/>
      <c r="D18" s="57"/>
      <c r="E18" s="58"/>
      <c r="F18" s="57"/>
      <c r="G18" s="109">
        <f t="shared" si="0"/>
        <v>0</v>
      </c>
      <c r="H18" s="152"/>
    </row>
    <row r="19" spans="2:8" ht="14.1" customHeight="1" x14ac:dyDescent="0.25">
      <c r="B19" s="96" t="s">
        <v>622</v>
      </c>
      <c r="C19" s="57"/>
      <c r="D19" s="57"/>
      <c r="E19" s="58"/>
      <c r="F19" s="57"/>
      <c r="G19" s="109">
        <f t="shared" si="0"/>
        <v>0</v>
      </c>
      <c r="H19" s="152"/>
    </row>
    <row r="20" spans="2:8" ht="14.1" customHeight="1" x14ac:dyDescent="0.25">
      <c r="B20" s="33" t="s">
        <v>710</v>
      </c>
      <c r="C20" s="34"/>
      <c r="D20" s="34"/>
      <c r="E20" s="35"/>
      <c r="F20" s="36"/>
      <c r="G20" s="110">
        <f>SUM(G5:G19)</f>
        <v>0</v>
      </c>
      <c r="H20" s="152"/>
    </row>
    <row r="21" spans="2:8" ht="15" x14ac:dyDescent="0.25">
      <c r="B21" s="102" t="s">
        <v>680</v>
      </c>
      <c r="C21" s="701" t="s">
        <v>656</v>
      </c>
      <c r="D21" s="702"/>
      <c r="E21" s="701" t="s">
        <v>657</v>
      </c>
      <c r="F21" s="702"/>
      <c r="G21" s="111" t="s">
        <v>658</v>
      </c>
      <c r="H21" s="152"/>
    </row>
    <row r="22" spans="2:8" ht="14.1" customHeight="1" x14ac:dyDescent="0.25">
      <c r="B22" s="97" t="s">
        <v>265</v>
      </c>
      <c r="C22" s="57"/>
      <c r="D22" s="65" t="s">
        <v>663</v>
      </c>
      <c r="E22" s="58"/>
      <c r="F22" s="65" t="s">
        <v>664</v>
      </c>
      <c r="G22" s="109">
        <f t="shared" ref="G22:G34" si="1">ROUND(E22*C22,2)</f>
        <v>0</v>
      </c>
      <c r="H22" s="152"/>
    </row>
    <row r="23" spans="2:8" ht="14.1" customHeight="1" x14ac:dyDescent="0.25">
      <c r="B23" s="98" t="s">
        <v>683</v>
      </c>
      <c r="C23" s="57"/>
      <c r="D23" s="65" t="s">
        <v>684</v>
      </c>
      <c r="E23" s="58"/>
      <c r="F23" s="65" t="s">
        <v>685</v>
      </c>
      <c r="G23" s="109">
        <f t="shared" si="1"/>
        <v>0</v>
      </c>
      <c r="H23" s="152"/>
    </row>
    <row r="24" spans="2:8" ht="14.1" customHeight="1" x14ac:dyDescent="0.25">
      <c r="B24" s="98" t="s">
        <v>686</v>
      </c>
      <c r="C24" s="57"/>
      <c r="D24" s="65" t="s">
        <v>687</v>
      </c>
      <c r="E24" s="58"/>
      <c r="F24" s="65" t="s">
        <v>688</v>
      </c>
      <c r="G24" s="109">
        <f t="shared" si="1"/>
        <v>0</v>
      </c>
      <c r="H24" s="152"/>
    </row>
    <row r="25" spans="2:8" ht="14.1" customHeight="1" x14ac:dyDescent="0.25">
      <c r="B25" s="98" t="s">
        <v>689</v>
      </c>
      <c r="C25" s="57"/>
      <c r="D25" s="65" t="s">
        <v>687</v>
      </c>
      <c r="E25" s="58"/>
      <c r="F25" s="65" t="s">
        <v>688</v>
      </c>
      <c r="G25" s="109">
        <f t="shared" si="1"/>
        <v>0</v>
      </c>
      <c r="H25" s="152"/>
    </row>
    <row r="26" spans="2:8" ht="14.1" customHeight="1" x14ac:dyDescent="0.25">
      <c r="B26" s="98" t="s">
        <v>690</v>
      </c>
      <c r="C26" s="57"/>
      <c r="D26" s="65" t="s">
        <v>666</v>
      </c>
      <c r="E26" s="58"/>
      <c r="F26" s="65" t="s">
        <v>667</v>
      </c>
      <c r="G26" s="109">
        <f t="shared" si="1"/>
        <v>0</v>
      </c>
      <c r="H26" s="152"/>
    </row>
    <row r="27" spans="2:8" ht="14.1" customHeight="1" x14ac:dyDescent="0.25">
      <c r="B27" s="98" t="s">
        <v>266</v>
      </c>
      <c r="C27" s="57"/>
      <c r="D27" s="65" t="s">
        <v>687</v>
      </c>
      <c r="E27" s="58"/>
      <c r="F27" s="65" t="s">
        <v>688</v>
      </c>
      <c r="G27" s="109">
        <f t="shared" si="1"/>
        <v>0</v>
      </c>
      <c r="H27" s="152"/>
    </row>
    <row r="28" spans="2:8" ht="14.1" customHeight="1" x14ac:dyDescent="0.25">
      <c r="B28" s="98" t="s">
        <v>691</v>
      </c>
      <c r="C28" s="57"/>
      <c r="D28" s="65" t="s">
        <v>692</v>
      </c>
      <c r="E28" s="58"/>
      <c r="F28" s="65" t="s">
        <v>693</v>
      </c>
      <c r="G28" s="109">
        <f t="shared" si="1"/>
        <v>0</v>
      </c>
      <c r="H28" s="152"/>
    </row>
    <row r="29" spans="2:8" ht="14.1" customHeight="1" x14ac:dyDescent="0.25">
      <c r="B29" s="98" t="s">
        <v>694</v>
      </c>
      <c r="C29" s="57"/>
      <c r="D29" s="65" t="s">
        <v>687</v>
      </c>
      <c r="E29" s="58"/>
      <c r="F29" s="65" t="s">
        <v>688</v>
      </c>
      <c r="G29" s="109">
        <f t="shared" si="1"/>
        <v>0</v>
      </c>
      <c r="H29" s="152"/>
    </row>
    <row r="30" spans="2:8" ht="14.1" customHeight="1" x14ac:dyDescent="0.25">
      <c r="B30" s="112" t="s">
        <v>695</v>
      </c>
      <c r="C30" s="57"/>
      <c r="D30" s="65" t="s">
        <v>663</v>
      </c>
      <c r="E30" s="58"/>
      <c r="F30" s="65" t="s">
        <v>664</v>
      </c>
      <c r="G30" s="109">
        <f t="shared" si="1"/>
        <v>0</v>
      </c>
      <c r="H30" s="152"/>
    </row>
    <row r="31" spans="2:8" ht="14.1" customHeight="1" x14ac:dyDescent="0.25">
      <c r="B31" s="156" t="s">
        <v>681</v>
      </c>
      <c r="C31" s="57"/>
      <c r="D31" s="157" t="s">
        <v>663</v>
      </c>
      <c r="E31" s="58"/>
      <c r="F31" s="157" t="s">
        <v>664</v>
      </c>
      <c r="G31" s="109">
        <f t="shared" si="1"/>
        <v>0</v>
      </c>
      <c r="H31" s="152"/>
    </row>
    <row r="32" spans="2:8" ht="14.1" customHeight="1" x14ac:dyDescent="0.25">
      <c r="B32" s="156" t="s">
        <v>682</v>
      </c>
      <c r="C32" s="57"/>
      <c r="D32" s="157" t="s">
        <v>663</v>
      </c>
      <c r="E32" s="58"/>
      <c r="F32" s="157" t="s">
        <v>664</v>
      </c>
      <c r="G32" s="109">
        <f t="shared" si="1"/>
        <v>0</v>
      </c>
      <c r="H32" s="152"/>
    </row>
    <row r="33" spans="2:8" ht="14.1" customHeight="1" x14ac:dyDescent="0.25">
      <c r="B33" s="96" t="s">
        <v>622</v>
      </c>
      <c r="C33" s="57"/>
      <c r="D33" s="57"/>
      <c r="E33" s="58"/>
      <c r="F33" s="57"/>
      <c r="G33" s="109">
        <f t="shared" si="1"/>
        <v>0</v>
      </c>
      <c r="H33" s="152"/>
    </row>
    <row r="34" spans="2:8" ht="14.1" customHeight="1" x14ac:dyDescent="0.25">
      <c r="B34" s="96" t="s">
        <v>622</v>
      </c>
      <c r="C34" s="57"/>
      <c r="D34" s="57"/>
      <c r="E34" s="58"/>
      <c r="F34" s="57"/>
      <c r="G34" s="109">
        <f t="shared" si="1"/>
        <v>0</v>
      </c>
      <c r="H34" s="152"/>
    </row>
    <row r="35" spans="2:8" ht="14.1" customHeight="1" x14ac:dyDescent="0.25">
      <c r="B35" s="37" t="s">
        <v>658</v>
      </c>
      <c r="C35" s="38"/>
      <c r="D35" s="38"/>
      <c r="E35" s="39"/>
      <c r="F35" s="66"/>
      <c r="G35" s="110">
        <f>SUM(G22:G34)</f>
        <v>0</v>
      </c>
      <c r="H35" s="152"/>
    </row>
    <row r="36" spans="2:8" ht="15" x14ac:dyDescent="0.25">
      <c r="B36" s="103" t="s">
        <v>696</v>
      </c>
      <c r="C36" s="701" t="s">
        <v>656</v>
      </c>
      <c r="D36" s="702"/>
      <c r="E36" s="701" t="s">
        <v>657</v>
      </c>
      <c r="F36" s="702"/>
      <c r="G36" s="111" t="s">
        <v>658</v>
      </c>
      <c r="H36" s="152"/>
    </row>
    <row r="37" spans="2:8" ht="14.1" customHeight="1" x14ac:dyDescent="0.25">
      <c r="B37" s="99" t="s">
        <v>299</v>
      </c>
      <c r="C37" s="59"/>
      <c r="D37" s="67" t="s">
        <v>684</v>
      </c>
      <c r="E37" s="58"/>
      <c r="F37" s="67" t="s">
        <v>685</v>
      </c>
      <c r="G37" s="109">
        <f t="shared" ref="G37:G42" si="2">ROUND(E37*C37,2)</f>
        <v>0</v>
      </c>
      <c r="H37" s="152"/>
    </row>
    <row r="38" spans="2:8" ht="14.1" customHeight="1" x14ac:dyDescent="0.25">
      <c r="B38" s="99" t="s">
        <v>697</v>
      </c>
      <c r="C38" s="59"/>
      <c r="D38" s="67" t="s">
        <v>684</v>
      </c>
      <c r="E38" s="58"/>
      <c r="F38" s="67" t="s">
        <v>685</v>
      </c>
      <c r="G38" s="109">
        <f t="shared" si="2"/>
        <v>0</v>
      </c>
      <c r="H38" s="152"/>
    </row>
    <row r="39" spans="2:8" ht="14.1" customHeight="1" x14ac:dyDescent="0.25">
      <c r="B39" s="158" t="s">
        <v>568</v>
      </c>
      <c r="C39" s="59"/>
      <c r="D39" s="159" t="s">
        <v>684</v>
      </c>
      <c r="E39" s="58"/>
      <c r="F39" s="159" t="s">
        <v>685</v>
      </c>
      <c r="G39" s="109">
        <f t="shared" si="2"/>
        <v>0</v>
      </c>
      <c r="H39" s="152"/>
    </row>
    <row r="40" spans="2:8" ht="14.1" customHeight="1" x14ac:dyDescent="0.25">
      <c r="B40" s="158" t="s">
        <v>569</v>
      </c>
      <c r="C40" s="59"/>
      <c r="D40" s="159" t="s">
        <v>684</v>
      </c>
      <c r="E40" s="58"/>
      <c r="F40" s="159" t="s">
        <v>685</v>
      </c>
      <c r="G40" s="109">
        <f t="shared" si="2"/>
        <v>0</v>
      </c>
      <c r="H40" s="152"/>
    </row>
    <row r="41" spans="2:8" ht="14.1" customHeight="1" x14ac:dyDescent="0.25">
      <c r="B41" s="96" t="s">
        <v>622</v>
      </c>
      <c r="C41" s="59"/>
      <c r="D41" s="59"/>
      <c r="E41" s="58"/>
      <c r="F41" s="59"/>
      <c r="G41" s="109">
        <f t="shared" si="2"/>
        <v>0</v>
      </c>
      <c r="H41" s="152"/>
    </row>
    <row r="42" spans="2:8" ht="14.1" customHeight="1" x14ac:dyDescent="0.25">
      <c r="B42" s="96" t="s">
        <v>622</v>
      </c>
      <c r="C42" s="59"/>
      <c r="D42" s="59"/>
      <c r="E42" s="58"/>
      <c r="F42" s="59"/>
      <c r="G42" s="109">
        <f t="shared" si="2"/>
        <v>0</v>
      </c>
      <c r="H42" s="152"/>
    </row>
    <row r="43" spans="2:8" ht="14.1" customHeight="1" x14ac:dyDescent="0.25">
      <c r="B43" s="40" t="s">
        <v>658</v>
      </c>
      <c r="C43" s="41"/>
      <c r="D43" s="41"/>
      <c r="E43" s="41"/>
      <c r="F43" s="68"/>
      <c r="G43" s="86">
        <f>SUM(G37:G42)</f>
        <v>0</v>
      </c>
      <c r="H43" s="152"/>
    </row>
    <row r="44" spans="2:8" ht="15" x14ac:dyDescent="0.25">
      <c r="B44" s="103" t="s">
        <v>698</v>
      </c>
      <c r="C44" s="701" t="s">
        <v>656</v>
      </c>
      <c r="D44" s="702"/>
      <c r="E44" s="701" t="s">
        <v>657</v>
      </c>
      <c r="F44" s="702"/>
      <c r="G44" s="111" t="s">
        <v>658</v>
      </c>
      <c r="H44" s="152"/>
    </row>
    <row r="45" spans="2:8" ht="14.1" customHeight="1" x14ac:dyDescent="0.25">
      <c r="B45" s="99" t="s">
        <v>699</v>
      </c>
      <c r="C45" s="59"/>
      <c r="D45" s="67" t="s">
        <v>666</v>
      </c>
      <c r="E45" s="58"/>
      <c r="F45" s="67" t="s">
        <v>667</v>
      </c>
      <c r="G45" s="109">
        <f t="shared" ref="G45:G53" si="3">ROUND(E45*C45,2)</f>
        <v>0</v>
      </c>
      <c r="H45" s="152"/>
    </row>
    <row r="46" spans="2:8" ht="14.1" customHeight="1" x14ac:dyDescent="0.25">
      <c r="B46" s="99" t="s">
        <v>631</v>
      </c>
      <c r="C46" s="59"/>
      <c r="D46" s="67" t="s">
        <v>666</v>
      </c>
      <c r="E46" s="58"/>
      <c r="F46" s="67" t="s">
        <v>667</v>
      </c>
      <c r="G46" s="109">
        <f t="shared" si="3"/>
        <v>0</v>
      </c>
      <c r="H46" s="152"/>
    </row>
    <row r="47" spans="2:8" ht="14.1" customHeight="1" x14ac:dyDescent="0.25">
      <c r="B47" s="99" t="s">
        <v>632</v>
      </c>
      <c r="C47" s="59"/>
      <c r="D47" s="67" t="s">
        <v>669</v>
      </c>
      <c r="E47" s="58"/>
      <c r="F47" s="67" t="s">
        <v>670</v>
      </c>
      <c r="G47" s="109">
        <f t="shared" si="3"/>
        <v>0</v>
      </c>
      <c r="H47" s="152"/>
    </row>
    <row r="48" spans="2:8" ht="14.1" customHeight="1" x14ac:dyDescent="0.25">
      <c r="B48" s="99" t="s">
        <v>700</v>
      </c>
      <c r="C48" s="59"/>
      <c r="D48" s="67" t="s">
        <v>666</v>
      </c>
      <c r="E48" s="58"/>
      <c r="F48" s="67" t="s">
        <v>667</v>
      </c>
      <c r="G48" s="109">
        <f t="shared" si="3"/>
        <v>0</v>
      </c>
      <c r="H48" s="152"/>
    </row>
    <row r="49" spans="2:8" ht="14.1" customHeight="1" x14ac:dyDescent="0.25">
      <c r="B49" s="99" t="s">
        <v>701</v>
      </c>
      <c r="C49" s="59"/>
      <c r="D49" s="67" t="s">
        <v>669</v>
      </c>
      <c r="E49" s="58"/>
      <c r="F49" s="67" t="s">
        <v>670</v>
      </c>
      <c r="G49" s="109">
        <f t="shared" si="3"/>
        <v>0</v>
      </c>
      <c r="H49" s="152"/>
    </row>
    <row r="50" spans="2:8" ht="14.1" customHeight="1" x14ac:dyDescent="0.25">
      <c r="B50" s="158" t="s">
        <v>570</v>
      </c>
      <c r="C50" s="59"/>
      <c r="D50" s="159" t="s">
        <v>666</v>
      </c>
      <c r="E50" s="58"/>
      <c r="F50" s="159" t="s">
        <v>667</v>
      </c>
      <c r="G50" s="109">
        <f>ROUND(E50*C50,2)</f>
        <v>0</v>
      </c>
      <c r="H50" s="152"/>
    </row>
    <row r="51" spans="2:8" ht="14.1" customHeight="1" x14ac:dyDescent="0.25">
      <c r="B51" s="158" t="s">
        <v>571</v>
      </c>
      <c r="C51" s="59"/>
      <c r="D51" s="159" t="s">
        <v>666</v>
      </c>
      <c r="E51" s="58"/>
      <c r="F51" s="159" t="s">
        <v>667</v>
      </c>
      <c r="G51" s="109">
        <f>ROUND(E51*C51,2)</f>
        <v>0</v>
      </c>
      <c r="H51" s="152"/>
    </row>
    <row r="52" spans="2:8" ht="14.1" customHeight="1" x14ac:dyDescent="0.25">
      <c r="B52" s="96" t="s">
        <v>622</v>
      </c>
      <c r="C52" s="59"/>
      <c r="D52" s="59"/>
      <c r="E52" s="58"/>
      <c r="F52" s="59"/>
      <c r="G52" s="109">
        <f t="shared" si="3"/>
        <v>0</v>
      </c>
      <c r="H52" s="152"/>
    </row>
    <row r="53" spans="2:8" ht="14.1" customHeight="1" x14ac:dyDescent="0.25">
      <c r="B53" s="96" t="s">
        <v>622</v>
      </c>
      <c r="C53" s="59"/>
      <c r="D53" s="59"/>
      <c r="E53" s="58"/>
      <c r="F53" s="59"/>
      <c r="G53" s="109">
        <f t="shared" si="3"/>
        <v>0</v>
      </c>
      <c r="H53" s="152"/>
    </row>
    <row r="54" spans="2:8" ht="14.1" customHeight="1" x14ac:dyDescent="0.25">
      <c r="B54" s="40" t="s">
        <v>658</v>
      </c>
      <c r="C54" s="41"/>
      <c r="D54" s="41"/>
      <c r="E54" s="41"/>
      <c r="F54" s="68"/>
      <c r="G54" s="87">
        <f>SUM(G45:G53)</f>
        <v>0</v>
      </c>
      <c r="H54" s="152"/>
    </row>
    <row r="55" spans="2:8" ht="15" x14ac:dyDescent="0.25">
      <c r="B55" s="103" t="s">
        <v>751</v>
      </c>
      <c r="C55" s="701" t="s">
        <v>656</v>
      </c>
      <c r="D55" s="702"/>
      <c r="E55" s="701" t="s">
        <v>657</v>
      </c>
      <c r="F55" s="702"/>
      <c r="G55" s="111" t="s">
        <v>658</v>
      </c>
      <c r="H55" s="152"/>
    </row>
    <row r="56" spans="2:8" ht="14.1" customHeight="1" x14ac:dyDescent="0.25">
      <c r="B56" s="240" t="s">
        <v>985</v>
      </c>
      <c r="C56" s="59"/>
      <c r="D56" s="67" t="s">
        <v>684</v>
      </c>
      <c r="E56" s="58"/>
      <c r="F56" s="67" t="s">
        <v>685</v>
      </c>
      <c r="G56" s="109">
        <f t="shared" ref="G56:G69" si="4">ROUND(E56*C56,2)</f>
        <v>0</v>
      </c>
      <c r="H56" s="152"/>
    </row>
    <row r="57" spans="2:8" ht="14.1" customHeight="1" x14ac:dyDescent="0.25">
      <c r="B57" s="99" t="s">
        <v>267</v>
      </c>
      <c r="C57" s="59"/>
      <c r="D57" s="67" t="s">
        <v>684</v>
      </c>
      <c r="E57" s="58"/>
      <c r="F57" s="67" t="s">
        <v>685</v>
      </c>
      <c r="G57" s="109">
        <f t="shared" si="4"/>
        <v>0</v>
      </c>
      <c r="H57" s="152"/>
    </row>
    <row r="58" spans="2:8" ht="14.1" customHeight="1" x14ac:dyDescent="0.25">
      <c r="B58" s="99" t="s">
        <v>268</v>
      </c>
      <c r="C58" s="59"/>
      <c r="D58" s="67" t="s">
        <v>684</v>
      </c>
      <c r="E58" s="58"/>
      <c r="F58" s="67" t="s">
        <v>685</v>
      </c>
      <c r="G58" s="109">
        <f t="shared" si="4"/>
        <v>0</v>
      </c>
      <c r="H58" s="152"/>
    </row>
    <row r="59" spans="2:8" ht="14.1" customHeight="1" x14ac:dyDescent="0.25">
      <c r="B59" s="99" t="s">
        <v>702</v>
      </c>
      <c r="C59" s="59"/>
      <c r="D59" s="67" t="s">
        <v>684</v>
      </c>
      <c r="E59" s="58"/>
      <c r="F59" s="67" t="s">
        <v>685</v>
      </c>
      <c r="G59" s="109">
        <f t="shared" si="4"/>
        <v>0</v>
      </c>
      <c r="H59" s="152"/>
    </row>
    <row r="60" spans="2:8" ht="14.1" customHeight="1" x14ac:dyDescent="0.25">
      <c r="B60" s="99" t="s">
        <v>300</v>
      </c>
      <c r="C60" s="59"/>
      <c r="D60" s="67" t="s">
        <v>666</v>
      </c>
      <c r="E60" s="58"/>
      <c r="F60" s="67" t="s">
        <v>667</v>
      </c>
      <c r="G60" s="109">
        <f t="shared" si="4"/>
        <v>0</v>
      </c>
      <c r="H60" s="152"/>
    </row>
    <row r="61" spans="2:8" ht="14.1" customHeight="1" x14ac:dyDescent="0.25">
      <c r="B61" s="99" t="s">
        <v>301</v>
      </c>
      <c r="C61" s="59"/>
      <c r="D61" s="67" t="s">
        <v>684</v>
      </c>
      <c r="E61" s="58"/>
      <c r="F61" s="67" t="s">
        <v>685</v>
      </c>
      <c r="G61" s="109">
        <f t="shared" si="4"/>
        <v>0</v>
      </c>
      <c r="H61" s="152"/>
    </row>
    <row r="62" spans="2:8" ht="14.1" customHeight="1" x14ac:dyDescent="0.25">
      <c r="B62" s="99" t="s">
        <v>302</v>
      </c>
      <c r="C62" s="59"/>
      <c r="D62" s="67" t="s">
        <v>684</v>
      </c>
      <c r="E62" s="58"/>
      <c r="F62" s="67" t="s">
        <v>685</v>
      </c>
      <c r="G62" s="109">
        <f t="shared" si="4"/>
        <v>0</v>
      </c>
      <c r="H62" s="152"/>
    </row>
    <row r="63" spans="2:8" ht="14.1" customHeight="1" x14ac:dyDescent="0.25">
      <c r="B63" s="99" t="s">
        <v>277</v>
      </c>
      <c r="C63" s="59"/>
      <c r="D63" s="67" t="s">
        <v>684</v>
      </c>
      <c r="E63" s="58"/>
      <c r="F63" s="67" t="s">
        <v>685</v>
      </c>
      <c r="G63" s="109">
        <f t="shared" si="4"/>
        <v>0</v>
      </c>
      <c r="H63" s="152"/>
    </row>
    <row r="64" spans="2:8" ht="14.1" customHeight="1" x14ac:dyDescent="0.25">
      <c r="B64" s="99" t="s">
        <v>303</v>
      </c>
      <c r="C64" s="59"/>
      <c r="D64" s="67" t="s">
        <v>684</v>
      </c>
      <c r="E64" s="58"/>
      <c r="F64" s="67" t="s">
        <v>685</v>
      </c>
      <c r="G64" s="109">
        <f t="shared" si="4"/>
        <v>0</v>
      </c>
      <c r="H64" s="152"/>
    </row>
    <row r="65" spans="2:8" ht="14.1" customHeight="1" x14ac:dyDescent="0.25">
      <c r="B65" s="158" t="s">
        <v>572</v>
      </c>
      <c r="C65" s="59"/>
      <c r="D65" s="159" t="s">
        <v>684</v>
      </c>
      <c r="E65" s="58"/>
      <c r="F65" s="159" t="s">
        <v>685</v>
      </c>
      <c r="G65" s="109">
        <f>ROUND(E65*C65,2)</f>
        <v>0</v>
      </c>
      <c r="H65" s="152"/>
    </row>
    <row r="66" spans="2:8" ht="14.1" customHeight="1" x14ac:dyDescent="0.25">
      <c r="B66" s="158" t="s">
        <v>573</v>
      </c>
      <c r="C66" s="59"/>
      <c r="D66" s="159" t="s">
        <v>684</v>
      </c>
      <c r="E66" s="58"/>
      <c r="F66" s="159" t="s">
        <v>685</v>
      </c>
      <c r="G66" s="109">
        <f>ROUND(E66*C66,2)</f>
        <v>0</v>
      </c>
      <c r="H66" s="152"/>
    </row>
    <row r="67" spans="2:8" ht="14.1" customHeight="1" x14ac:dyDescent="0.25">
      <c r="B67" s="96" t="s">
        <v>622</v>
      </c>
      <c r="C67" s="59"/>
      <c r="D67" s="59"/>
      <c r="E67" s="58"/>
      <c r="F67" s="59"/>
      <c r="G67" s="109">
        <f t="shared" si="4"/>
        <v>0</v>
      </c>
      <c r="H67" s="152"/>
    </row>
    <row r="68" spans="2:8" ht="14.1" customHeight="1" x14ac:dyDescent="0.25">
      <c r="B68" s="96" t="s">
        <v>622</v>
      </c>
      <c r="C68" s="59"/>
      <c r="D68" s="59"/>
      <c r="E68" s="58"/>
      <c r="F68" s="59"/>
      <c r="G68" s="109">
        <f t="shared" si="4"/>
        <v>0</v>
      </c>
      <c r="H68" s="152"/>
    </row>
    <row r="69" spans="2:8" ht="14.1" customHeight="1" x14ac:dyDescent="0.25">
      <c r="B69" s="96" t="s">
        <v>622</v>
      </c>
      <c r="C69" s="59"/>
      <c r="D69" s="59"/>
      <c r="E69" s="58"/>
      <c r="F69" s="59"/>
      <c r="G69" s="109">
        <f t="shared" si="4"/>
        <v>0</v>
      </c>
      <c r="H69" s="152"/>
    </row>
    <row r="70" spans="2:8" ht="14.1" customHeight="1" x14ac:dyDescent="0.25">
      <c r="B70" s="40" t="s">
        <v>658</v>
      </c>
      <c r="C70" s="41"/>
      <c r="D70" s="41"/>
      <c r="E70" s="42"/>
      <c r="F70" s="68"/>
      <c r="G70" s="87">
        <f>SUM(G56:G69)</f>
        <v>0</v>
      </c>
      <c r="H70" s="152"/>
    </row>
    <row r="71" spans="2:8" ht="15" x14ac:dyDescent="0.25">
      <c r="B71" s="113" t="s">
        <v>752</v>
      </c>
      <c r="C71" s="701" t="s">
        <v>656</v>
      </c>
      <c r="D71" s="702"/>
      <c r="E71" s="701" t="s">
        <v>657</v>
      </c>
      <c r="F71" s="702"/>
      <c r="G71" s="111" t="s">
        <v>658</v>
      </c>
      <c r="H71" s="152"/>
    </row>
    <row r="72" spans="2:8" ht="14.1" customHeight="1" x14ac:dyDescent="0.25">
      <c r="B72" s="239" t="s">
        <v>984</v>
      </c>
      <c r="C72" s="60"/>
      <c r="D72" s="69" t="s">
        <v>669</v>
      </c>
      <c r="E72" s="58"/>
      <c r="F72" s="69" t="s">
        <v>670</v>
      </c>
      <c r="G72" s="109">
        <f t="shared" ref="G72:G88" si="5">ROUND(E72*C72,2)</f>
        <v>0</v>
      </c>
      <c r="H72" s="152"/>
    </row>
    <row r="73" spans="2:8" ht="14.1" customHeight="1" x14ac:dyDescent="0.25">
      <c r="B73" s="114" t="s">
        <v>269</v>
      </c>
      <c r="C73" s="60"/>
      <c r="D73" s="69" t="s">
        <v>669</v>
      </c>
      <c r="E73" s="58"/>
      <c r="F73" s="69" t="s">
        <v>670</v>
      </c>
      <c r="G73" s="109">
        <f t="shared" si="5"/>
        <v>0</v>
      </c>
      <c r="H73" s="152"/>
    </row>
    <row r="74" spans="2:8" ht="14.1" customHeight="1" x14ac:dyDescent="0.25">
      <c r="B74" s="114" t="s">
        <v>270</v>
      </c>
      <c r="C74" s="60"/>
      <c r="D74" s="69" t="s">
        <v>666</v>
      </c>
      <c r="E74" s="58"/>
      <c r="F74" s="69" t="s">
        <v>667</v>
      </c>
      <c r="G74" s="109">
        <f t="shared" si="5"/>
        <v>0</v>
      </c>
      <c r="H74" s="152"/>
    </row>
    <row r="75" spans="2:8" ht="14.1" customHeight="1" x14ac:dyDescent="0.25">
      <c r="B75" s="114" t="s">
        <v>271</v>
      </c>
      <c r="C75" s="60"/>
      <c r="D75" s="69" t="s">
        <v>666</v>
      </c>
      <c r="E75" s="58"/>
      <c r="F75" s="69" t="s">
        <v>667</v>
      </c>
      <c r="G75" s="109">
        <f t="shared" si="5"/>
        <v>0</v>
      </c>
      <c r="H75" s="152"/>
    </row>
    <row r="76" spans="2:8" ht="14.1" customHeight="1" x14ac:dyDescent="0.25">
      <c r="B76" s="114" t="s">
        <v>272</v>
      </c>
      <c r="C76" s="60"/>
      <c r="D76" s="69" t="s">
        <v>666</v>
      </c>
      <c r="E76" s="58"/>
      <c r="F76" s="69" t="s">
        <v>667</v>
      </c>
      <c r="G76" s="109">
        <f t="shared" si="5"/>
        <v>0</v>
      </c>
      <c r="H76" s="152"/>
    </row>
    <row r="77" spans="2:8" ht="14.1" customHeight="1" x14ac:dyDescent="0.25">
      <c r="B77" s="114" t="s">
        <v>273</v>
      </c>
      <c r="C77" s="60"/>
      <c r="D77" s="69" t="s">
        <v>666</v>
      </c>
      <c r="E77" s="58"/>
      <c r="F77" s="69" t="s">
        <v>667</v>
      </c>
      <c r="G77" s="109">
        <f t="shared" si="5"/>
        <v>0</v>
      </c>
      <c r="H77" s="152"/>
    </row>
    <row r="78" spans="2:8" ht="14.1" customHeight="1" x14ac:dyDescent="0.25">
      <c r="B78" s="114" t="s">
        <v>274</v>
      </c>
      <c r="C78" s="60"/>
      <c r="D78" s="69" t="s">
        <v>666</v>
      </c>
      <c r="E78" s="58"/>
      <c r="F78" s="69" t="s">
        <v>667</v>
      </c>
      <c r="G78" s="109">
        <f t="shared" si="5"/>
        <v>0</v>
      </c>
      <c r="H78" s="152"/>
    </row>
    <row r="79" spans="2:8" ht="14.1" customHeight="1" x14ac:dyDescent="0.25">
      <c r="B79" s="114" t="s">
        <v>275</v>
      </c>
      <c r="C79" s="60"/>
      <c r="D79" s="69" t="s">
        <v>666</v>
      </c>
      <c r="E79" s="58"/>
      <c r="F79" s="69" t="s">
        <v>667</v>
      </c>
      <c r="G79" s="109">
        <f t="shared" si="5"/>
        <v>0</v>
      </c>
      <c r="H79" s="152"/>
    </row>
    <row r="80" spans="2:8" ht="14.1" customHeight="1" x14ac:dyDescent="0.25">
      <c r="B80" s="114" t="s">
        <v>703</v>
      </c>
      <c r="C80" s="60"/>
      <c r="D80" s="69" t="s">
        <v>666</v>
      </c>
      <c r="E80" s="58"/>
      <c r="F80" s="69" t="s">
        <v>667</v>
      </c>
      <c r="G80" s="109">
        <f t="shared" si="5"/>
        <v>0</v>
      </c>
      <c r="H80" s="152"/>
    </row>
    <row r="81" spans="2:8" ht="14.1" customHeight="1" x14ac:dyDescent="0.25">
      <c r="B81" s="114" t="s">
        <v>304</v>
      </c>
      <c r="C81" s="60"/>
      <c r="D81" s="69" t="s">
        <v>666</v>
      </c>
      <c r="E81" s="58"/>
      <c r="F81" s="69" t="s">
        <v>667</v>
      </c>
      <c r="G81" s="109">
        <f t="shared" si="5"/>
        <v>0</v>
      </c>
      <c r="H81" s="152"/>
    </row>
    <row r="82" spans="2:8" ht="14.1" customHeight="1" x14ac:dyDescent="0.25">
      <c r="B82" s="114" t="s">
        <v>704</v>
      </c>
      <c r="C82" s="60"/>
      <c r="D82" s="69" t="s">
        <v>666</v>
      </c>
      <c r="E82" s="58"/>
      <c r="F82" s="69" t="s">
        <v>667</v>
      </c>
      <c r="G82" s="109">
        <f t="shared" si="5"/>
        <v>0</v>
      </c>
      <c r="H82" s="152"/>
    </row>
    <row r="83" spans="2:8" ht="14.1" customHeight="1" x14ac:dyDescent="0.25">
      <c r="B83" s="114" t="s">
        <v>276</v>
      </c>
      <c r="C83" s="60"/>
      <c r="D83" s="69" t="s">
        <v>666</v>
      </c>
      <c r="E83" s="58"/>
      <c r="F83" s="69" t="s">
        <v>667</v>
      </c>
      <c r="G83" s="109">
        <f t="shared" si="5"/>
        <v>0</v>
      </c>
      <c r="H83" s="152"/>
    </row>
    <row r="84" spans="2:8" ht="14.1" customHeight="1" x14ac:dyDescent="0.25">
      <c r="B84" s="160" t="s">
        <v>574</v>
      </c>
      <c r="C84" s="60"/>
      <c r="D84" s="161" t="s">
        <v>666</v>
      </c>
      <c r="E84" s="58"/>
      <c r="F84" s="161" t="s">
        <v>667</v>
      </c>
      <c r="G84" s="109">
        <f t="shared" si="5"/>
        <v>0</v>
      </c>
      <c r="H84" s="152"/>
    </row>
    <row r="85" spans="2:8" ht="14.1" customHeight="1" x14ac:dyDescent="0.25">
      <c r="B85" s="160" t="s">
        <v>575</v>
      </c>
      <c r="C85" s="60"/>
      <c r="D85" s="161" t="s">
        <v>669</v>
      </c>
      <c r="E85" s="58"/>
      <c r="F85" s="161" t="s">
        <v>670</v>
      </c>
      <c r="G85" s="109">
        <f t="shared" si="5"/>
        <v>0</v>
      </c>
      <c r="H85" s="152"/>
    </row>
    <row r="86" spans="2:8" ht="14.1" customHeight="1" x14ac:dyDescent="0.25">
      <c r="B86" s="160" t="s">
        <v>576</v>
      </c>
      <c r="C86" s="60"/>
      <c r="D86" s="161" t="s">
        <v>666</v>
      </c>
      <c r="E86" s="58"/>
      <c r="F86" s="161" t="s">
        <v>667</v>
      </c>
      <c r="G86" s="109">
        <f t="shared" si="5"/>
        <v>0</v>
      </c>
      <c r="H86" s="152"/>
    </row>
    <row r="87" spans="2:8" ht="14.1" customHeight="1" x14ac:dyDescent="0.25">
      <c r="B87" s="96" t="s">
        <v>622</v>
      </c>
      <c r="C87" s="60"/>
      <c r="D87" s="60"/>
      <c r="E87" s="58"/>
      <c r="F87" s="60"/>
      <c r="G87" s="109">
        <f t="shared" si="5"/>
        <v>0</v>
      </c>
      <c r="H87" s="152"/>
    </row>
    <row r="88" spans="2:8" ht="14.1" customHeight="1" x14ac:dyDescent="0.25">
      <c r="B88" s="96" t="s">
        <v>622</v>
      </c>
      <c r="C88" s="60"/>
      <c r="D88" s="60"/>
      <c r="E88" s="58"/>
      <c r="F88" s="60"/>
      <c r="G88" s="109">
        <f t="shared" si="5"/>
        <v>0</v>
      </c>
      <c r="H88" s="152"/>
    </row>
    <row r="89" spans="2:8" ht="14.1" customHeight="1" x14ac:dyDescent="0.25">
      <c r="B89" s="43" t="s">
        <v>658</v>
      </c>
      <c r="C89" s="44"/>
      <c r="D89" s="44"/>
      <c r="E89" s="45"/>
      <c r="F89" s="46"/>
      <c r="G89" s="88">
        <f>SUM(G72:G88)</f>
        <v>0</v>
      </c>
      <c r="H89" s="152"/>
    </row>
    <row r="90" spans="2:8" ht="15" x14ac:dyDescent="0.25">
      <c r="B90" s="113" t="s">
        <v>705</v>
      </c>
      <c r="C90" s="701" t="s">
        <v>656</v>
      </c>
      <c r="D90" s="702"/>
      <c r="E90" s="701" t="s">
        <v>657</v>
      </c>
      <c r="F90" s="702"/>
      <c r="G90" s="111" t="s">
        <v>658</v>
      </c>
      <c r="H90" s="152"/>
    </row>
    <row r="91" spans="2:8" ht="14.1" customHeight="1" x14ac:dyDescent="0.25">
      <c r="B91" s="114" t="s">
        <v>261</v>
      </c>
      <c r="C91" s="60"/>
      <c r="D91" s="69" t="s">
        <v>684</v>
      </c>
      <c r="E91" s="58"/>
      <c r="F91" s="69" t="s">
        <v>685</v>
      </c>
      <c r="G91" s="109">
        <f t="shared" ref="G91:G98" si="6">ROUND(E91*C91,2)</f>
        <v>0</v>
      </c>
      <c r="H91" s="152"/>
    </row>
    <row r="92" spans="2:8" ht="14.1" customHeight="1" x14ac:dyDescent="0.25">
      <c r="B92" s="114" t="s">
        <v>263</v>
      </c>
      <c r="C92" s="60"/>
      <c r="D92" s="69" t="s">
        <v>684</v>
      </c>
      <c r="E92" s="58"/>
      <c r="F92" s="69" t="s">
        <v>685</v>
      </c>
      <c r="G92" s="109">
        <f t="shared" si="6"/>
        <v>0</v>
      </c>
      <c r="H92" s="152"/>
    </row>
    <row r="93" spans="2:8" ht="14.1" customHeight="1" x14ac:dyDescent="0.25">
      <c r="B93" s="114" t="s">
        <v>633</v>
      </c>
      <c r="C93" s="60"/>
      <c r="D93" s="69" t="s">
        <v>684</v>
      </c>
      <c r="E93" s="58"/>
      <c r="F93" s="69" t="s">
        <v>685</v>
      </c>
      <c r="G93" s="109">
        <f t="shared" si="6"/>
        <v>0</v>
      </c>
      <c r="H93" s="152"/>
    </row>
    <row r="94" spans="2:8" ht="14.1" customHeight="1" x14ac:dyDescent="0.25">
      <c r="B94" s="114" t="s">
        <v>706</v>
      </c>
      <c r="C94" s="60"/>
      <c r="D94" s="69" t="s">
        <v>684</v>
      </c>
      <c r="E94" s="58"/>
      <c r="F94" s="69" t="s">
        <v>685</v>
      </c>
      <c r="G94" s="109">
        <f t="shared" si="6"/>
        <v>0</v>
      </c>
      <c r="H94" s="152"/>
    </row>
    <row r="95" spans="2:8" ht="14.1" customHeight="1" x14ac:dyDescent="0.25">
      <c r="B95" s="160" t="s">
        <v>577</v>
      </c>
      <c r="C95" s="60"/>
      <c r="D95" s="161" t="s">
        <v>684</v>
      </c>
      <c r="E95" s="58"/>
      <c r="F95" s="161" t="s">
        <v>685</v>
      </c>
      <c r="G95" s="109">
        <f>ROUND(E95*C95,2)</f>
        <v>0</v>
      </c>
      <c r="H95" s="152"/>
    </row>
    <row r="96" spans="2:8" ht="14.1" customHeight="1" x14ac:dyDescent="0.25">
      <c r="B96" s="160" t="s">
        <v>578</v>
      </c>
      <c r="C96" s="60"/>
      <c r="D96" s="161" t="s">
        <v>684</v>
      </c>
      <c r="E96" s="58"/>
      <c r="F96" s="161" t="s">
        <v>685</v>
      </c>
      <c r="G96" s="109">
        <f>ROUND(E96*C96,2)</f>
        <v>0</v>
      </c>
      <c r="H96" s="152"/>
    </row>
    <row r="97" spans="2:8" ht="14.1" customHeight="1" x14ac:dyDescent="0.25">
      <c r="B97" s="96" t="s">
        <v>622</v>
      </c>
      <c r="C97" s="60"/>
      <c r="D97" s="60"/>
      <c r="E97" s="58"/>
      <c r="F97" s="60"/>
      <c r="G97" s="109">
        <f t="shared" si="6"/>
        <v>0</v>
      </c>
      <c r="H97" s="152"/>
    </row>
    <row r="98" spans="2:8" ht="14.1" customHeight="1" x14ac:dyDescent="0.25">
      <c r="B98" s="96" t="s">
        <v>622</v>
      </c>
      <c r="C98" s="60"/>
      <c r="D98" s="60"/>
      <c r="E98" s="58"/>
      <c r="F98" s="60"/>
      <c r="G98" s="109">
        <f t="shared" si="6"/>
        <v>0</v>
      </c>
      <c r="H98" s="152"/>
    </row>
    <row r="99" spans="2:8" ht="14.1" customHeight="1" x14ac:dyDescent="0.25">
      <c r="B99" s="43" t="s">
        <v>658</v>
      </c>
      <c r="C99" s="44"/>
      <c r="D99" s="44"/>
      <c r="E99" s="45"/>
      <c r="F99" s="70"/>
      <c r="G99" s="88">
        <f>SUM(G91:G98)</f>
        <v>0</v>
      </c>
      <c r="H99" s="152"/>
    </row>
    <row r="100" spans="2:8" ht="15" x14ac:dyDescent="0.25">
      <c r="B100" s="115" t="s">
        <v>707</v>
      </c>
      <c r="C100" s="701" t="s">
        <v>656</v>
      </c>
      <c r="D100" s="702"/>
      <c r="E100" s="701" t="s">
        <v>657</v>
      </c>
      <c r="F100" s="702"/>
      <c r="G100" s="111" t="s">
        <v>658</v>
      </c>
      <c r="H100" s="152"/>
    </row>
    <row r="101" spans="2:8" ht="14.1" customHeight="1" x14ac:dyDescent="0.25">
      <c r="B101" s="116" t="s">
        <v>708</v>
      </c>
      <c r="C101" s="61"/>
      <c r="D101" s="71" t="s">
        <v>684</v>
      </c>
      <c r="E101" s="58"/>
      <c r="F101" s="71" t="s">
        <v>685</v>
      </c>
      <c r="G101" s="109">
        <f t="shared" ref="G101:G107" si="7">ROUND(E101*C101,2)</f>
        <v>0</v>
      </c>
      <c r="H101" s="152"/>
    </row>
    <row r="102" spans="2:8" ht="14.1" customHeight="1" x14ac:dyDescent="0.25">
      <c r="B102" s="117" t="s">
        <v>278</v>
      </c>
      <c r="C102" s="61"/>
      <c r="D102" s="71" t="s">
        <v>684</v>
      </c>
      <c r="E102" s="58"/>
      <c r="F102" s="71" t="s">
        <v>685</v>
      </c>
      <c r="G102" s="109">
        <f t="shared" si="7"/>
        <v>0</v>
      </c>
      <c r="H102" s="152"/>
    </row>
    <row r="103" spans="2:8" ht="14.1" customHeight="1" x14ac:dyDescent="0.25">
      <c r="B103" s="116" t="s">
        <v>279</v>
      </c>
      <c r="C103" s="61"/>
      <c r="D103" s="71" t="s">
        <v>684</v>
      </c>
      <c r="E103" s="58"/>
      <c r="F103" s="71" t="s">
        <v>685</v>
      </c>
      <c r="G103" s="109">
        <f t="shared" si="7"/>
        <v>0</v>
      </c>
      <c r="H103" s="152"/>
    </row>
    <row r="104" spans="2:8" ht="14.1" customHeight="1" x14ac:dyDescent="0.25">
      <c r="B104" s="116" t="s">
        <v>280</v>
      </c>
      <c r="C104" s="61"/>
      <c r="D104" s="71" t="s">
        <v>684</v>
      </c>
      <c r="E104" s="58"/>
      <c r="F104" s="71" t="s">
        <v>685</v>
      </c>
      <c r="G104" s="109">
        <f t="shared" si="7"/>
        <v>0</v>
      </c>
      <c r="H104" s="152"/>
    </row>
    <row r="105" spans="2:8" ht="14.1" customHeight="1" x14ac:dyDescent="0.25">
      <c r="B105" s="162" t="s">
        <v>579</v>
      </c>
      <c r="C105" s="61"/>
      <c r="D105" s="163" t="s">
        <v>684</v>
      </c>
      <c r="E105" s="58"/>
      <c r="F105" s="163" t="s">
        <v>685</v>
      </c>
      <c r="G105" s="109">
        <f>ROUND(E105*C105,2)</f>
        <v>0</v>
      </c>
      <c r="H105" s="152"/>
    </row>
    <row r="106" spans="2:8" ht="14.1" customHeight="1" x14ac:dyDescent="0.25">
      <c r="B106" s="96" t="s">
        <v>622</v>
      </c>
      <c r="C106" s="61"/>
      <c r="D106" s="61"/>
      <c r="E106" s="58"/>
      <c r="F106" s="61"/>
      <c r="G106" s="109">
        <f t="shared" si="7"/>
        <v>0</v>
      </c>
      <c r="H106" s="152"/>
    </row>
    <row r="107" spans="2:8" ht="14.1" customHeight="1" x14ac:dyDescent="0.25">
      <c r="B107" s="96" t="s">
        <v>622</v>
      </c>
      <c r="C107" s="61"/>
      <c r="D107" s="61"/>
      <c r="E107" s="58"/>
      <c r="F107" s="61"/>
      <c r="G107" s="109">
        <f t="shared" si="7"/>
        <v>0</v>
      </c>
      <c r="H107" s="152"/>
    </row>
    <row r="108" spans="2:8" ht="14.1" customHeight="1" x14ac:dyDescent="0.25">
      <c r="B108" s="47" t="s">
        <v>658</v>
      </c>
      <c r="C108" s="48"/>
      <c r="D108" s="48"/>
      <c r="E108" s="49"/>
      <c r="F108" s="72"/>
      <c r="G108" s="89">
        <f>SUM(G101:G107)</f>
        <v>0</v>
      </c>
      <c r="H108" s="152"/>
    </row>
    <row r="109" spans="2:8" ht="15" x14ac:dyDescent="0.25">
      <c r="B109" s="115" t="s">
        <v>709</v>
      </c>
      <c r="C109" s="701" t="s">
        <v>656</v>
      </c>
      <c r="D109" s="702"/>
      <c r="E109" s="701" t="s">
        <v>657</v>
      </c>
      <c r="F109" s="702"/>
      <c r="G109" s="111" t="s">
        <v>658</v>
      </c>
      <c r="H109" s="152"/>
    </row>
    <row r="110" spans="2:8" ht="14.1" customHeight="1" x14ac:dyDescent="0.25">
      <c r="B110" s="116" t="s">
        <v>283</v>
      </c>
      <c r="C110" s="61"/>
      <c r="D110" s="71" t="s">
        <v>684</v>
      </c>
      <c r="E110" s="58"/>
      <c r="F110" s="71" t="s">
        <v>685</v>
      </c>
      <c r="G110" s="109">
        <f>ROUND(E110*C110,2)</f>
        <v>0</v>
      </c>
      <c r="H110" s="152"/>
    </row>
    <row r="111" spans="2:8" ht="14.1" customHeight="1" x14ac:dyDescent="0.25">
      <c r="B111" s="116" t="s">
        <v>284</v>
      </c>
      <c r="C111" s="61"/>
      <c r="D111" s="71" t="s">
        <v>684</v>
      </c>
      <c r="E111" s="58"/>
      <c r="F111" s="71" t="s">
        <v>685</v>
      </c>
      <c r="G111" s="109">
        <f>ROUND(E111*C111,2)</f>
        <v>0</v>
      </c>
      <c r="H111" s="152"/>
    </row>
    <row r="112" spans="2:8" ht="14.1" customHeight="1" x14ac:dyDescent="0.25">
      <c r="B112" s="162" t="s">
        <v>582</v>
      </c>
      <c r="C112" s="61"/>
      <c r="D112" s="163" t="s">
        <v>684</v>
      </c>
      <c r="E112" s="58"/>
      <c r="F112" s="163" t="s">
        <v>685</v>
      </c>
      <c r="G112" s="109">
        <f>ROUND(E112*C112,2)</f>
        <v>0</v>
      </c>
      <c r="H112" s="152"/>
    </row>
    <row r="113" spans="2:8" ht="14.1" customHeight="1" x14ac:dyDescent="0.25">
      <c r="B113" s="96" t="s">
        <v>622</v>
      </c>
      <c r="C113" s="61"/>
      <c r="D113" s="61"/>
      <c r="E113" s="58"/>
      <c r="F113" s="61"/>
      <c r="G113" s="109">
        <f>ROUND(E113*C113,2)</f>
        <v>0</v>
      </c>
      <c r="H113" s="152"/>
    </row>
    <row r="114" spans="2:8" ht="14.1" customHeight="1" x14ac:dyDescent="0.25">
      <c r="B114" s="96" t="s">
        <v>622</v>
      </c>
      <c r="C114" s="61"/>
      <c r="D114" s="61"/>
      <c r="E114" s="58"/>
      <c r="F114" s="61"/>
      <c r="G114" s="109">
        <f>ROUND(E114*C114,2)</f>
        <v>0</v>
      </c>
      <c r="H114" s="152"/>
    </row>
    <row r="115" spans="2:8" ht="14.1" customHeight="1" x14ac:dyDescent="0.25">
      <c r="B115" s="47" t="s">
        <v>658</v>
      </c>
      <c r="C115" s="48"/>
      <c r="D115" s="48"/>
      <c r="E115" s="49"/>
      <c r="F115" s="72"/>
      <c r="G115" s="89">
        <f>SUM(G110:G114)</f>
        <v>0</v>
      </c>
      <c r="H115" s="152"/>
    </row>
    <row r="116" spans="2:8" ht="15" x14ac:dyDescent="0.25">
      <c r="B116" s="118" t="s">
        <v>711</v>
      </c>
      <c r="C116" s="701" t="s">
        <v>656</v>
      </c>
      <c r="D116" s="702"/>
      <c r="E116" s="701" t="s">
        <v>657</v>
      </c>
      <c r="F116" s="702"/>
      <c r="G116" s="119" t="s">
        <v>658</v>
      </c>
      <c r="H116" s="152"/>
    </row>
    <row r="117" spans="2:8" ht="14.1" customHeight="1" x14ac:dyDescent="0.25">
      <c r="B117" s="120" t="s">
        <v>281</v>
      </c>
      <c r="C117" s="62"/>
      <c r="D117" s="73" t="s">
        <v>684</v>
      </c>
      <c r="E117" s="58"/>
      <c r="F117" s="73" t="s">
        <v>685</v>
      </c>
      <c r="G117" s="109">
        <f t="shared" ref="G117:G123" si="8">ROUND(E117*C117,2)</f>
        <v>0</v>
      </c>
      <c r="H117" s="152"/>
    </row>
    <row r="118" spans="2:8" ht="14.1" customHeight="1" x14ac:dyDescent="0.25">
      <c r="B118" s="241" t="s">
        <v>986</v>
      </c>
      <c r="C118" s="62"/>
      <c r="D118" s="74" t="s">
        <v>684</v>
      </c>
      <c r="E118" s="58"/>
      <c r="F118" s="74" t="s">
        <v>685</v>
      </c>
      <c r="G118" s="109">
        <f>ROUND(E118*C118,2)</f>
        <v>0</v>
      </c>
      <c r="H118" s="152"/>
    </row>
    <row r="119" spans="2:8" ht="14.1" customHeight="1" x14ac:dyDescent="0.25">
      <c r="B119" s="121" t="s">
        <v>282</v>
      </c>
      <c r="C119" s="62"/>
      <c r="D119" s="74" t="s">
        <v>684</v>
      </c>
      <c r="E119" s="58"/>
      <c r="F119" s="74" t="s">
        <v>685</v>
      </c>
      <c r="G119" s="109">
        <f t="shared" si="8"/>
        <v>0</v>
      </c>
      <c r="H119" s="152"/>
    </row>
    <row r="120" spans="2:8" ht="14.1" customHeight="1" x14ac:dyDescent="0.25">
      <c r="B120" s="164" t="s">
        <v>580</v>
      </c>
      <c r="C120" s="62"/>
      <c r="D120" s="165" t="s">
        <v>684</v>
      </c>
      <c r="E120" s="58"/>
      <c r="F120" s="165" t="s">
        <v>685</v>
      </c>
      <c r="G120" s="109">
        <f t="shared" si="8"/>
        <v>0</v>
      </c>
      <c r="H120" s="152"/>
    </row>
    <row r="121" spans="2:8" ht="14.1" customHeight="1" x14ac:dyDescent="0.25">
      <c r="B121" s="164" t="s">
        <v>581</v>
      </c>
      <c r="C121" s="62"/>
      <c r="D121" s="165" t="s">
        <v>684</v>
      </c>
      <c r="E121" s="58"/>
      <c r="F121" s="165" t="s">
        <v>685</v>
      </c>
      <c r="G121" s="109">
        <f t="shared" si="8"/>
        <v>0</v>
      </c>
      <c r="H121" s="152"/>
    </row>
    <row r="122" spans="2:8" ht="14.1" customHeight="1" x14ac:dyDescent="0.25">
      <c r="B122" s="96" t="s">
        <v>622</v>
      </c>
      <c r="C122" s="62"/>
      <c r="D122" s="62"/>
      <c r="E122" s="58"/>
      <c r="F122" s="62"/>
      <c r="G122" s="109">
        <f t="shared" si="8"/>
        <v>0</v>
      </c>
      <c r="H122" s="152"/>
    </row>
    <row r="123" spans="2:8" ht="14.1" customHeight="1" x14ac:dyDescent="0.25">
      <c r="B123" s="96" t="s">
        <v>622</v>
      </c>
      <c r="C123" s="62"/>
      <c r="D123" s="62"/>
      <c r="E123" s="58"/>
      <c r="F123" s="62"/>
      <c r="G123" s="109">
        <f t="shared" si="8"/>
        <v>0</v>
      </c>
      <c r="H123" s="152"/>
    </row>
    <row r="124" spans="2:8" ht="14.1" customHeight="1" x14ac:dyDescent="0.25">
      <c r="B124" s="50" t="s">
        <v>658</v>
      </c>
      <c r="C124" s="75"/>
      <c r="D124" s="75"/>
      <c r="E124" s="75"/>
      <c r="F124" s="76"/>
      <c r="G124" s="90">
        <f>SUM(G117:G123)</f>
        <v>0</v>
      </c>
      <c r="H124" s="152"/>
    </row>
    <row r="125" spans="2:8" ht="15" x14ac:dyDescent="0.25">
      <c r="B125" s="118" t="s">
        <v>762</v>
      </c>
      <c r="C125" s="701" t="s">
        <v>656</v>
      </c>
      <c r="D125" s="702"/>
      <c r="E125" s="701" t="s">
        <v>657</v>
      </c>
      <c r="F125" s="702"/>
      <c r="G125" s="119" t="s">
        <v>658</v>
      </c>
      <c r="H125" s="152"/>
    </row>
    <row r="126" spans="2:8" ht="14.1" customHeight="1" x14ac:dyDescent="0.25">
      <c r="B126" s="120" t="s">
        <v>285</v>
      </c>
      <c r="C126" s="62"/>
      <c r="D126" s="73" t="s">
        <v>684</v>
      </c>
      <c r="E126" s="58"/>
      <c r="F126" s="73" t="s">
        <v>685</v>
      </c>
      <c r="G126" s="109">
        <f t="shared" ref="G126:G131" si="9">ROUND(E126*C126,2)</f>
        <v>0</v>
      </c>
      <c r="H126" s="152"/>
    </row>
    <row r="127" spans="2:8" ht="14.1" customHeight="1" x14ac:dyDescent="0.25">
      <c r="B127" s="120" t="s">
        <v>713</v>
      </c>
      <c r="C127" s="62"/>
      <c r="D127" s="73" t="s">
        <v>684</v>
      </c>
      <c r="E127" s="58"/>
      <c r="F127" s="73" t="s">
        <v>685</v>
      </c>
      <c r="G127" s="109">
        <f t="shared" si="9"/>
        <v>0</v>
      </c>
      <c r="H127" s="152"/>
    </row>
    <row r="128" spans="2:8" ht="14.1" customHeight="1" x14ac:dyDescent="0.25">
      <c r="B128" s="164" t="s">
        <v>286</v>
      </c>
      <c r="C128" s="62"/>
      <c r="D128" s="165" t="s">
        <v>684</v>
      </c>
      <c r="E128" s="58"/>
      <c r="F128" s="165" t="s">
        <v>685</v>
      </c>
      <c r="G128" s="109">
        <f t="shared" si="9"/>
        <v>0</v>
      </c>
      <c r="H128" s="152"/>
    </row>
    <row r="129" spans="2:8" ht="14.1" customHeight="1" x14ac:dyDescent="0.25">
      <c r="B129" s="164" t="s">
        <v>712</v>
      </c>
      <c r="C129" s="62"/>
      <c r="D129" s="165" t="s">
        <v>684</v>
      </c>
      <c r="E129" s="58"/>
      <c r="F129" s="165" t="s">
        <v>685</v>
      </c>
      <c r="G129" s="109">
        <f t="shared" si="9"/>
        <v>0</v>
      </c>
      <c r="H129" s="152"/>
    </row>
    <row r="130" spans="2:8" ht="14.1" customHeight="1" x14ac:dyDescent="0.25">
      <c r="B130" s="96" t="s">
        <v>622</v>
      </c>
      <c r="C130" s="62"/>
      <c r="D130" s="62"/>
      <c r="E130" s="58"/>
      <c r="F130" s="62"/>
      <c r="G130" s="109">
        <f t="shared" si="9"/>
        <v>0</v>
      </c>
      <c r="H130" s="152"/>
    </row>
    <row r="131" spans="2:8" ht="14.1" customHeight="1" x14ac:dyDescent="0.25">
      <c r="B131" s="96" t="s">
        <v>622</v>
      </c>
      <c r="C131" s="62"/>
      <c r="D131" s="62"/>
      <c r="E131" s="58"/>
      <c r="F131" s="62"/>
      <c r="G131" s="109">
        <f t="shared" si="9"/>
        <v>0</v>
      </c>
      <c r="H131" s="152"/>
    </row>
    <row r="132" spans="2:8" ht="14.1" customHeight="1" x14ac:dyDescent="0.25">
      <c r="B132" s="50" t="s">
        <v>658</v>
      </c>
      <c r="C132" s="75"/>
      <c r="D132" s="75"/>
      <c r="E132" s="75"/>
      <c r="F132" s="76"/>
      <c r="G132" s="91">
        <f>SUM(G126:G131)</f>
        <v>0</v>
      </c>
      <c r="H132" s="152"/>
    </row>
    <row r="133" spans="2:8" ht="15" x14ac:dyDescent="0.25">
      <c r="B133" s="122" t="s">
        <v>756</v>
      </c>
      <c r="C133" s="701" t="s">
        <v>656</v>
      </c>
      <c r="D133" s="702"/>
      <c r="E133" s="701" t="s">
        <v>657</v>
      </c>
      <c r="F133" s="702"/>
      <c r="G133" s="123" t="s">
        <v>658</v>
      </c>
      <c r="H133" s="152"/>
    </row>
    <row r="134" spans="2:8" ht="14.1" customHeight="1" x14ac:dyDescent="0.25">
      <c r="B134" s="124" t="s">
        <v>714</v>
      </c>
      <c r="C134" s="63"/>
      <c r="D134" s="51" t="s">
        <v>684</v>
      </c>
      <c r="E134" s="58"/>
      <c r="F134" s="51" t="s">
        <v>685</v>
      </c>
      <c r="G134" s="109">
        <f t="shared" ref="G134:G147" si="10">ROUND(E134*C134,2)</f>
        <v>0</v>
      </c>
      <c r="H134" s="152"/>
    </row>
    <row r="135" spans="2:8" ht="14.1" customHeight="1" x14ac:dyDescent="0.25">
      <c r="B135" s="242" t="s">
        <v>987</v>
      </c>
      <c r="C135" s="63"/>
      <c r="D135" s="51" t="s">
        <v>669</v>
      </c>
      <c r="E135" s="58"/>
      <c r="F135" s="51" t="s">
        <v>670</v>
      </c>
      <c r="G135" s="109">
        <f t="shared" si="10"/>
        <v>0</v>
      </c>
      <c r="H135" s="152"/>
    </row>
    <row r="136" spans="2:8" ht="14.1" customHeight="1" x14ac:dyDescent="0.25">
      <c r="B136" s="124" t="s">
        <v>287</v>
      </c>
      <c r="C136" s="63"/>
      <c r="D136" s="51" t="s">
        <v>684</v>
      </c>
      <c r="E136" s="58"/>
      <c r="F136" s="51" t="s">
        <v>685</v>
      </c>
      <c r="G136" s="109">
        <f t="shared" si="10"/>
        <v>0</v>
      </c>
      <c r="H136" s="152"/>
    </row>
    <row r="137" spans="2:8" ht="14.1" customHeight="1" x14ac:dyDescent="0.25">
      <c r="B137" s="124" t="s">
        <v>715</v>
      </c>
      <c r="C137" s="63"/>
      <c r="D137" s="51" t="s">
        <v>684</v>
      </c>
      <c r="E137" s="58"/>
      <c r="F137" s="51" t="s">
        <v>685</v>
      </c>
      <c r="G137" s="109">
        <f t="shared" si="10"/>
        <v>0</v>
      </c>
      <c r="H137" s="152"/>
    </row>
    <row r="138" spans="2:8" ht="14.1" customHeight="1" x14ac:dyDescent="0.25">
      <c r="B138" s="124" t="s">
        <v>716</v>
      </c>
      <c r="C138" s="63"/>
      <c r="D138" s="51" t="s">
        <v>684</v>
      </c>
      <c r="E138" s="58"/>
      <c r="F138" s="51" t="s">
        <v>685</v>
      </c>
      <c r="G138" s="109">
        <f t="shared" si="10"/>
        <v>0</v>
      </c>
      <c r="H138" s="152"/>
    </row>
    <row r="139" spans="2:8" ht="14.1" customHeight="1" x14ac:dyDescent="0.25">
      <c r="B139" s="124" t="s">
        <v>717</v>
      </c>
      <c r="C139" s="63"/>
      <c r="D139" s="51" t="s">
        <v>666</v>
      </c>
      <c r="E139" s="58"/>
      <c r="F139" s="51" t="s">
        <v>667</v>
      </c>
      <c r="G139" s="109">
        <f t="shared" si="10"/>
        <v>0</v>
      </c>
      <c r="H139" s="152"/>
    </row>
    <row r="140" spans="2:8" ht="14.1" customHeight="1" x14ac:dyDescent="0.25">
      <c r="B140" s="125" t="s">
        <v>310</v>
      </c>
      <c r="C140" s="63"/>
      <c r="D140" s="51" t="s">
        <v>669</v>
      </c>
      <c r="E140" s="58"/>
      <c r="F140" s="51" t="s">
        <v>670</v>
      </c>
      <c r="G140" s="109">
        <f t="shared" si="10"/>
        <v>0</v>
      </c>
      <c r="H140" s="152"/>
    </row>
    <row r="141" spans="2:8" ht="14.1" customHeight="1" x14ac:dyDescent="0.25">
      <c r="B141" s="125" t="s">
        <v>311</v>
      </c>
      <c r="C141" s="63"/>
      <c r="D141" s="51" t="s">
        <v>669</v>
      </c>
      <c r="E141" s="58"/>
      <c r="F141" s="51" t="s">
        <v>670</v>
      </c>
      <c r="G141" s="109">
        <f t="shared" si="10"/>
        <v>0</v>
      </c>
      <c r="H141" s="152"/>
    </row>
    <row r="142" spans="2:8" ht="14.1" customHeight="1" x14ac:dyDescent="0.25">
      <c r="B142" s="166" t="s">
        <v>583</v>
      </c>
      <c r="C142" s="63"/>
      <c r="D142" s="167" t="s">
        <v>684</v>
      </c>
      <c r="E142" s="58"/>
      <c r="F142" s="167" t="s">
        <v>685</v>
      </c>
      <c r="G142" s="109">
        <f>ROUND(E142*C142,2)</f>
        <v>0</v>
      </c>
      <c r="H142" s="152"/>
    </row>
    <row r="143" spans="2:8" ht="14.1" customHeight="1" x14ac:dyDescent="0.25">
      <c r="B143" s="166" t="s">
        <v>988</v>
      </c>
      <c r="C143" s="63"/>
      <c r="D143" s="167" t="s">
        <v>692</v>
      </c>
      <c r="E143" s="58"/>
      <c r="F143" s="167" t="s">
        <v>693</v>
      </c>
      <c r="G143" s="109">
        <f>ROUND(E143*C143,2)</f>
        <v>0</v>
      </c>
      <c r="H143" s="152"/>
    </row>
    <row r="144" spans="2:8" ht="14.1" customHeight="1" x14ac:dyDescent="0.25">
      <c r="B144" s="166" t="s">
        <v>584</v>
      </c>
      <c r="C144" s="63"/>
      <c r="D144" s="167" t="s">
        <v>684</v>
      </c>
      <c r="E144" s="58"/>
      <c r="F144" s="167" t="s">
        <v>685</v>
      </c>
      <c r="G144" s="109">
        <f>ROUND(E144*C144,2)</f>
        <v>0</v>
      </c>
      <c r="H144" s="152"/>
    </row>
    <row r="145" spans="2:8" ht="14.1" customHeight="1" x14ac:dyDescent="0.25">
      <c r="B145" s="166" t="s">
        <v>585</v>
      </c>
      <c r="C145" s="63"/>
      <c r="D145" s="167" t="s">
        <v>669</v>
      </c>
      <c r="E145" s="58"/>
      <c r="F145" s="167" t="s">
        <v>670</v>
      </c>
      <c r="G145" s="109">
        <f>ROUND(E145*C145,2)</f>
        <v>0</v>
      </c>
      <c r="H145" s="152"/>
    </row>
    <row r="146" spans="2:8" ht="14.1" customHeight="1" x14ac:dyDescent="0.25">
      <c r="B146" s="96" t="s">
        <v>622</v>
      </c>
      <c r="C146" s="63"/>
      <c r="D146" s="63"/>
      <c r="E146" s="58"/>
      <c r="F146" s="63"/>
      <c r="G146" s="109">
        <f t="shared" si="10"/>
        <v>0</v>
      </c>
      <c r="H146" s="152"/>
    </row>
    <row r="147" spans="2:8" ht="14.1" customHeight="1" x14ac:dyDescent="0.25">
      <c r="B147" s="96" t="s">
        <v>622</v>
      </c>
      <c r="C147" s="63"/>
      <c r="D147" s="63"/>
      <c r="E147" s="58"/>
      <c r="F147" s="63"/>
      <c r="G147" s="109">
        <f t="shared" si="10"/>
        <v>0</v>
      </c>
      <c r="H147" s="152"/>
    </row>
    <row r="148" spans="2:8" ht="14.1" customHeight="1" x14ac:dyDescent="0.25">
      <c r="B148" s="52" t="s">
        <v>658</v>
      </c>
      <c r="C148" s="53"/>
      <c r="D148" s="53"/>
      <c r="E148" s="54"/>
      <c r="F148" s="77"/>
      <c r="G148" s="92">
        <f>SUM(G134:G147)</f>
        <v>0</v>
      </c>
      <c r="H148" s="152"/>
    </row>
    <row r="149" spans="2:8" ht="15" x14ac:dyDescent="0.25">
      <c r="B149" s="122" t="s">
        <v>718</v>
      </c>
      <c r="C149" s="701" t="s">
        <v>656</v>
      </c>
      <c r="D149" s="702"/>
      <c r="E149" s="701" t="s">
        <v>657</v>
      </c>
      <c r="F149" s="702"/>
      <c r="G149" s="123" t="s">
        <v>658</v>
      </c>
      <c r="H149" s="152"/>
    </row>
    <row r="150" spans="2:8" ht="14.1" customHeight="1" x14ac:dyDescent="0.25">
      <c r="B150" s="124" t="s">
        <v>288</v>
      </c>
      <c r="C150" s="63"/>
      <c r="D150" s="51" t="s">
        <v>720</v>
      </c>
      <c r="E150" s="58"/>
      <c r="F150" s="51" t="s">
        <v>586</v>
      </c>
      <c r="G150" s="109">
        <f>ROUND(E150*C150,2)</f>
        <v>0</v>
      </c>
      <c r="H150" s="152"/>
    </row>
    <row r="151" spans="2:8" ht="14.1" customHeight="1" x14ac:dyDescent="0.25">
      <c r="B151" s="166" t="s">
        <v>719</v>
      </c>
      <c r="C151" s="63"/>
      <c r="D151" s="167" t="s">
        <v>720</v>
      </c>
      <c r="E151" s="58"/>
      <c r="F151" s="167" t="s">
        <v>586</v>
      </c>
      <c r="G151" s="109">
        <f>ROUND(E151*C151,2)</f>
        <v>0</v>
      </c>
      <c r="H151" s="152"/>
    </row>
    <row r="152" spans="2:8" ht="14.1" customHeight="1" x14ac:dyDescent="0.25">
      <c r="B152" s="96" t="s">
        <v>622</v>
      </c>
      <c r="C152" s="63"/>
      <c r="D152" s="63"/>
      <c r="E152" s="58"/>
      <c r="F152" s="63"/>
      <c r="G152" s="109">
        <f>ROUND(E152*C152,2)</f>
        <v>0</v>
      </c>
      <c r="H152" s="152"/>
    </row>
    <row r="153" spans="2:8" ht="14.1" customHeight="1" x14ac:dyDescent="0.25">
      <c r="B153" s="96" t="s">
        <v>622</v>
      </c>
      <c r="C153" s="63"/>
      <c r="D153" s="63"/>
      <c r="E153" s="58"/>
      <c r="F153" s="63"/>
      <c r="G153" s="109">
        <f>ROUND(E153*C153,2)</f>
        <v>0</v>
      </c>
      <c r="H153" s="152"/>
    </row>
    <row r="154" spans="2:8" ht="14.1" customHeight="1" x14ac:dyDescent="0.25">
      <c r="B154" s="52" t="s">
        <v>658</v>
      </c>
      <c r="C154" s="53"/>
      <c r="D154" s="53"/>
      <c r="E154" s="54"/>
      <c r="F154" s="77"/>
      <c r="G154" s="92">
        <f>SUM(G150:G153)</f>
        <v>0</v>
      </c>
      <c r="H154" s="152"/>
    </row>
    <row r="155" spans="2:8" ht="15" x14ac:dyDescent="0.25">
      <c r="B155" s="126" t="s">
        <v>742</v>
      </c>
      <c r="C155" s="701" t="s">
        <v>656</v>
      </c>
      <c r="D155" s="702"/>
      <c r="E155" s="701" t="s">
        <v>657</v>
      </c>
      <c r="F155" s="702"/>
      <c r="G155" s="127" t="s">
        <v>658</v>
      </c>
      <c r="H155" s="152"/>
    </row>
    <row r="156" spans="2:8" ht="14.1" customHeight="1" x14ac:dyDescent="0.25">
      <c r="B156" s="128" t="s">
        <v>289</v>
      </c>
      <c r="C156" s="64"/>
      <c r="D156" s="51" t="s">
        <v>669</v>
      </c>
      <c r="E156" s="58"/>
      <c r="F156" s="51" t="s">
        <v>670</v>
      </c>
      <c r="G156" s="109">
        <f t="shared" ref="G156:G163" si="11">ROUND(E156*C156,2)</f>
        <v>0</v>
      </c>
      <c r="H156" s="152"/>
    </row>
    <row r="157" spans="2:8" ht="14.1" customHeight="1" x14ac:dyDescent="0.25">
      <c r="B157" s="128" t="s">
        <v>290</v>
      </c>
      <c r="C157" s="64"/>
      <c r="D157" s="51" t="s">
        <v>669</v>
      </c>
      <c r="E157" s="58"/>
      <c r="F157" s="51" t="s">
        <v>670</v>
      </c>
      <c r="G157" s="109">
        <f t="shared" si="11"/>
        <v>0</v>
      </c>
      <c r="H157" s="152"/>
    </row>
    <row r="158" spans="2:8" ht="14.1" customHeight="1" x14ac:dyDescent="0.25">
      <c r="B158" s="128" t="s">
        <v>721</v>
      </c>
      <c r="C158" s="64"/>
      <c r="D158" s="51" t="s">
        <v>669</v>
      </c>
      <c r="E158" s="58"/>
      <c r="F158" s="51" t="s">
        <v>670</v>
      </c>
      <c r="G158" s="109">
        <f t="shared" si="11"/>
        <v>0</v>
      </c>
      <c r="H158" s="152"/>
    </row>
    <row r="159" spans="2:8" ht="14.1" customHeight="1" x14ac:dyDescent="0.25">
      <c r="B159" s="128" t="s">
        <v>722</v>
      </c>
      <c r="C159" s="64"/>
      <c r="D159" s="51" t="s">
        <v>669</v>
      </c>
      <c r="E159" s="58"/>
      <c r="F159" s="51" t="s">
        <v>670</v>
      </c>
      <c r="G159" s="109">
        <f t="shared" si="11"/>
        <v>0</v>
      </c>
      <c r="H159" s="152"/>
    </row>
    <row r="160" spans="2:8" ht="14.1" customHeight="1" x14ac:dyDescent="0.25">
      <c r="B160" s="128" t="s">
        <v>291</v>
      </c>
      <c r="C160" s="64"/>
      <c r="D160" s="51" t="s">
        <v>669</v>
      </c>
      <c r="E160" s="58"/>
      <c r="F160" s="51" t="s">
        <v>670</v>
      </c>
      <c r="G160" s="109">
        <f t="shared" si="11"/>
        <v>0</v>
      </c>
      <c r="H160" s="152"/>
    </row>
    <row r="161" spans="2:8" ht="14.1" customHeight="1" x14ac:dyDescent="0.25">
      <c r="B161" s="168" t="s">
        <v>989</v>
      </c>
      <c r="C161" s="64"/>
      <c r="D161" s="167" t="s">
        <v>669</v>
      </c>
      <c r="E161" s="58"/>
      <c r="F161" s="167" t="s">
        <v>670</v>
      </c>
      <c r="G161" s="109">
        <f>ROUND(E161*C161,2)</f>
        <v>0</v>
      </c>
      <c r="H161" s="152"/>
    </row>
    <row r="162" spans="2:8" ht="14.1" customHeight="1" x14ac:dyDescent="0.25">
      <c r="B162" s="96" t="s">
        <v>622</v>
      </c>
      <c r="C162" s="64"/>
      <c r="D162" s="64"/>
      <c r="E162" s="58"/>
      <c r="F162" s="64"/>
      <c r="G162" s="109">
        <f t="shared" si="11"/>
        <v>0</v>
      </c>
      <c r="H162" s="152"/>
    </row>
    <row r="163" spans="2:8" ht="14.1" customHeight="1" x14ac:dyDescent="0.25">
      <c r="B163" s="96" t="s">
        <v>622</v>
      </c>
      <c r="C163" s="64"/>
      <c r="D163" s="64"/>
      <c r="E163" s="58"/>
      <c r="F163" s="64"/>
      <c r="G163" s="109">
        <f t="shared" si="11"/>
        <v>0</v>
      </c>
      <c r="H163" s="152"/>
    </row>
    <row r="164" spans="2:8" ht="14.1" customHeight="1" x14ac:dyDescent="0.25">
      <c r="B164" s="55" t="s">
        <v>658</v>
      </c>
      <c r="C164" s="78"/>
      <c r="D164" s="78"/>
      <c r="E164" s="78"/>
      <c r="F164" s="79"/>
      <c r="G164" s="93">
        <f>SUM(G156:G163)</f>
        <v>0</v>
      </c>
      <c r="H164" s="152"/>
    </row>
    <row r="165" spans="2:8" ht="15" x14ac:dyDescent="0.25">
      <c r="B165" s="126" t="s">
        <v>743</v>
      </c>
      <c r="C165" s="701" t="s">
        <v>656</v>
      </c>
      <c r="D165" s="702"/>
      <c r="E165" s="701" t="s">
        <v>657</v>
      </c>
      <c r="F165" s="702"/>
      <c r="G165" s="127" t="s">
        <v>658</v>
      </c>
      <c r="H165" s="152"/>
    </row>
    <row r="166" spans="2:8" ht="14.1" customHeight="1" x14ac:dyDescent="0.25">
      <c r="B166" s="128" t="s">
        <v>990</v>
      </c>
      <c r="C166" s="64"/>
      <c r="D166" s="51" t="s">
        <v>669</v>
      </c>
      <c r="E166" s="58"/>
      <c r="F166" s="51" t="s">
        <v>670</v>
      </c>
      <c r="G166" s="109">
        <f t="shared" ref="G166:G171" si="12">ROUND(E166*C166,2)</f>
        <v>0</v>
      </c>
      <c r="H166" s="152"/>
    </row>
    <row r="167" spans="2:8" ht="14.1" customHeight="1" x14ac:dyDescent="0.25">
      <c r="B167" s="128" t="s">
        <v>292</v>
      </c>
      <c r="C167" s="64"/>
      <c r="D167" s="51" t="s">
        <v>669</v>
      </c>
      <c r="E167" s="58"/>
      <c r="F167" s="51" t="s">
        <v>670</v>
      </c>
      <c r="G167" s="109">
        <f t="shared" si="12"/>
        <v>0</v>
      </c>
      <c r="H167" s="152"/>
    </row>
    <row r="168" spans="2:8" ht="14.1" customHeight="1" x14ac:dyDescent="0.25">
      <c r="B168" s="168" t="s">
        <v>1006</v>
      </c>
      <c r="C168" s="64"/>
      <c r="D168" s="167" t="s">
        <v>669</v>
      </c>
      <c r="E168" s="58"/>
      <c r="F168" s="167" t="s">
        <v>670</v>
      </c>
      <c r="G168" s="109">
        <f>ROUND(E168*C168,2)</f>
        <v>0</v>
      </c>
      <c r="H168" s="152"/>
    </row>
    <row r="169" spans="2:8" ht="14.1" customHeight="1" x14ac:dyDescent="0.25">
      <c r="B169" s="168" t="s">
        <v>991</v>
      </c>
      <c r="C169" s="64"/>
      <c r="D169" s="167" t="s">
        <v>669</v>
      </c>
      <c r="E169" s="58"/>
      <c r="F169" s="167" t="s">
        <v>670</v>
      </c>
      <c r="G169" s="109">
        <f>ROUND(E169*C169,2)</f>
        <v>0</v>
      </c>
      <c r="H169" s="152"/>
    </row>
    <row r="170" spans="2:8" ht="14.1" customHeight="1" x14ac:dyDescent="0.25">
      <c r="B170" s="96" t="s">
        <v>622</v>
      </c>
      <c r="C170" s="64"/>
      <c r="D170" s="64"/>
      <c r="E170" s="58"/>
      <c r="F170" s="64"/>
      <c r="G170" s="109">
        <f t="shared" si="12"/>
        <v>0</v>
      </c>
      <c r="H170" s="152"/>
    </row>
    <row r="171" spans="2:8" ht="14.1" customHeight="1" x14ac:dyDescent="0.25">
      <c r="B171" s="96" t="s">
        <v>622</v>
      </c>
      <c r="C171" s="64"/>
      <c r="D171" s="64"/>
      <c r="E171" s="58"/>
      <c r="F171" s="64"/>
      <c r="G171" s="109">
        <f t="shared" si="12"/>
        <v>0</v>
      </c>
      <c r="H171" s="152"/>
    </row>
    <row r="172" spans="2:8" ht="14.1" customHeight="1" x14ac:dyDescent="0.25">
      <c r="B172" s="56" t="s">
        <v>658</v>
      </c>
      <c r="C172" s="78"/>
      <c r="D172" s="78"/>
      <c r="E172" s="35"/>
      <c r="F172" s="79"/>
      <c r="G172" s="94">
        <f>SUM(G166:G171)</f>
        <v>0</v>
      </c>
      <c r="H172" s="152"/>
    </row>
    <row r="173" spans="2:8" ht="15" x14ac:dyDescent="0.25">
      <c r="B173" s="126" t="s">
        <v>744</v>
      </c>
      <c r="C173" s="701" t="s">
        <v>656</v>
      </c>
      <c r="D173" s="702"/>
      <c r="E173" s="701" t="s">
        <v>657</v>
      </c>
      <c r="F173" s="702"/>
      <c r="G173" s="127" t="s">
        <v>658</v>
      </c>
      <c r="H173" s="152"/>
    </row>
    <row r="174" spans="2:8" ht="14.1" customHeight="1" x14ac:dyDescent="0.25">
      <c r="B174" s="128" t="s">
        <v>309</v>
      </c>
      <c r="C174" s="64"/>
      <c r="D174" s="73" t="s">
        <v>684</v>
      </c>
      <c r="E174" s="58"/>
      <c r="F174" s="73" t="s">
        <v>685</v>
      </c>
      <c r="G174" s="109">
        <f t="shared" ref="G174:G180" si="13">ROUND(E174*C174,2)</f>
        <v>0</v>
      </c>
      <c r="H174" s="152"/>
    </row>
    <row r="175" spans="2:8" ht="14.1" customHeight="1" x14ac:dyDescent="0.25">
      <c r="B175" s="128" t="s">
        <v>293</v>
      </c>
      <c r="C175" s="64"/>
      <c r="D175" s="51" t="s">
        <v>669</v>
      </c>
      <c r="E175" s="58"/>
      <c r="F175" s="51" t="s">
        <v>670</v>
      </c>
      <c r="G175" s="109">
        <f t="shared" si="13"/>
        <v>0</v>
      </c>
      <c r="H175" s="152"/>
    </row>
    <row r="176" spans="2:8" ht="14.1" customHeight="1" x14ac:dyDescent="0.25">
      <c r="B176" s="128" t="s">
        <v>992</v>
      </c>
      <c r="C176" s="64"/>
      <c r="D176" s="73" t="s">
        <v>684</v>
      </c>
      <c r="E176" s="58"/>
      <c r="F176" s="73" t="s">
        <v>685</v>
      </c>
      <c r="G176" s="109">
        <f t="shared" si="13"/>
        <v>0</v>
      </c>
      <c r="H176" s="152"/>
    </row>
    <row r="177" spans="2:8" ht="14.1" customHeight="1" x14ac:dyDescent="0.25">
      <c r="B177" s="168" t="s">
        <v>587</v>
      </c>
      <c r="C177" s="64"/>
      <c r="D177" s="165" t="s">
        <v>684</v>
      </c>
      <c r="E177" s="58"/>
      <c r="F177" s="165" t="s">
        <v>685</v>
      </c>
      <c r="G177" s="109">
        <f t="shared" si="13"/>
        <v>0</v>
      </c>
      <c r="H177" s="152"/>
    </row>
    <row r="178" spans="2:8" ht="14.1" customHeight="1" x14ac:dyDescent="0.25">
      <c r="B178" s="168" t="s">
        <v>993</v>
      </c>
      <c r="C178" s="64"/>
      <c r="D178" s="165" t="s">
        <v>684</v>
      </c>
      <c r="E178" s="58"/>
      <c r="F178" s="165" t="s">
        <v>685</v>
      </c>
      <c r="G178" s="109">
        <f t="shared" si="13"/>
        <v>0</v>
      </c>
      <c r="H178" s="152"/>
    </row>
    <row r="179" spans="2:8" ht="14.1" customHeight="1" x14ac:dyDescent="0.25">
      <c r="B179" s="440" t="s">
        <v>622</v>
      </c>
      <c r="C179" s="64"/>
      <c r="D179" s="441"/>
      <c r="E179" s="58"/>
      <c r="F179" s="64"/>
      <c r="G179" s="109">
        <f t="shared" si="13"/>
        <v>0</v>
      </c>
      <c r="H179" s="152"/>
    </row>
    <row r="180" spans="2:8" ht="14.1" customHeight="1" x14ac:dyDescent="0.25">
      <c r="B180" s="440" t="s">
        <v>622</v>
      </c>
      <c r="C180" s="64"/>
      <c r="D180" s="441"/>
      <c r="E180" s="58"/>
      <c r="F180" s="64"/>
      <c r="G180" s="109">
        <f t="shared" si="13"/>
        <v>0</v>
      </c>
      <c r="H180" s="152"/>
    </row>
    <row r="181" spans="2:8" ht="14.1" customHeight="1" x14ac:dyDescent="0.25">
      <c r="B181" s="56" t="s">
        <v>658</v>
      </c>
      <c r="C181" s="78"/>
      <c r="D181" s="78"/>
      <c r="E181" s="35"/>
      <c r="F181" s="79"/>
      <c r="G181" s="94">
        <f>SUM(G174:G180)</f>
        <v>0</v>
      </c>
      <c r="H181" s="152"/>
    </row>
    <row r="182" spans="2:8" ht="15" x14ac:dyDescent="0.25">
      <c r="B182" s="126" t="s">
        <v>745</v>
      </c>
      <c r="C182" s="701" t="s">
        <v>656</v>
      </c>
      <c r="D182" s="702"/>
      <c r="E182" s="701" t="s">
        <v>657</v>
      </c>
      <c r="F182" s="702"/>
      <c r="G182" s="127" t="s">
        <v>658</v>
      </c>
      <c r="H182" s="152"/>
    </row>
    <row r="183" spans="2:8" ht="14.1" customHeight="1" x14ac:dyDescent="0.25">
      <c r="B183" s="128" t="s">
        <v>723</v>
      </c>
      <c r="C183" s="64"/>
      <c r="D183" s="51" t="s">
        <v>669</v>
      </c>
      <c r="E183" s="58"/>
      <c r="F183" s="51" t="s">
        <v>670</v>
      </c>
      <c r="G183" s="109">
        <f t="shared" ref="G183:G192" si="14">ROUND(E183*C183,2)</f>
        <v>0</v>
      </c>
      <c r="H183" s="152"/>
    </row>
    <row r="184" spans="2:8" ht="14.1" customHeight="1" x14ac:dyDescent="0.25">
      <c r="B184" s="128" t="s">
        <v>724</v>
      </c>
      <c r="C184" s="64"/>
      <c r="D184" s="73" t="s">
        <v>684</v>
      </c>
      <c r="E184" s="58"/>
      <c r="F184" s="73" t="s">
        <v>685</v>
      </c>
      <c r="G184" s="109">
        <f t="shared" si="14"/>
        <v>0</v>
      </c>
      <c r="H184" s="152"/>
    </row>
    <row r="185" spans="2:8" ht="14.1" customHeight="1" x14ac:dyDescent="0.25">
      <c r="B185" s="128" t="s">
        <v>725</v>
      </c>
      <c r="C185" s="64"/>
      <c r="D185" s="51" t="s">
        <v>669</v>
      </c>
      <c r="E185" s="58"/>
      <c r="F185" s="51" t="s">
        <v>670</v>
      </c>
      <c r="G185" s="109">
        <f t="shared" si="14"/>
        <v>0</v>
      </c>
      <c r="H185" s="152"/>
    </row>
    <row r="186" spans="2:8" ht="14.1" customHeight="1" x14ac:dyDescent="0.25">
      <c r="B186" s="128" t="s">
        <v>726</v>
      </c>
      <c r="C186" s="64"/>
      <c r="D186" s="51" t="s">
        <v>669</v>
      </c>
      <c r="E186" s="58"/>
      <c r="F186" s="51" t="s">
        <v>670</v>
      </c>
      <c r="G186" s="109">
        <f t="shared" si="14"/>
        <v>0</v>
      </c>
      <c r="H186" s="152"/>
    </row>
    <row r="187" spans="2:8" ht="14.1" customHeight="1" x14ac:dyDescent="0.25">
      <c r="B187" s="128" t="s">
        <v>982</v>
      </c>
      <c r="C187" s="64"/>
      <c r="D187" s="73" t="s">
        <v>684</v>
      </c>
      <c r="E187" s="58"/>
      <c r="F187" s="73" t="s">
        <v>685</v>
      </c>
      <c r="G187" s="109">
        <f t="shared" si="14"/>
        <v>0</v>
      </c>
      <c r="H187" s="152"/>
    </row>
    <row r="188" spans="2:8" ht="14.1" customHeight="1" x14ac:dyDescent="0.25">
      <c r="B188" s="168" t="s">
        <v>994</v>
      </c>
      <c r="C188" s="64"/>
      <c r="D188" s="165" t="s">
        <v>669</v>
      </c>
      <c r="E188" s="58"/>
      <c r="F188" s="167" t="s">
        <v>670</v>
      </c>
      <c r="G188" s="109">
        <f>ROUND(E188*C188,2)</f>
        <v>0</v>
      </c>
      <c r="H188" s="152"/>
    </row>
    <row r="189" spans="2:8" ht="14.1" customHeight="1" x14ac:dyDescent="0.25">
      <c r="B189" s="168" t="s">
        <v>588</v>
      </c>
      <c r="C189" s="64"/>
      <c r="D189" s="165" t="s">
        <v>669</v>
      </c>
      <c r="E189" s="58"/>
      <c r="F189" s="167" t="s">
        <v>670</v>
      </c>
      <c r="G189" s="109">
        <f>ROUND(E189*C189,2)</f>
        <v>0</v>
      </c>
      <c r="H189" s="152"/>
    </row>
    <row r="190" spans="2:8" ht="14.1" customHeight="1" x14ac:dyDescent="0.25">
      <c r="B190" s="168" t="s">
        <v>589</v>
      </c>
      <c r="C190" s="64"/>
      <c r="D190" s="165" t="s">
        <v>669</v>
      </c>
      <c r="E190" s="58"/>
      <c r="F190" s="167" t="s">
        <v>670</v>
      </c>
      <c r="G190" s="109">
        <f>ROUND(E190*C190,2)</f>
        <v>0</v>
      </c>
      <c r="H190" s="152"/>
    </row>
    <row r="191" spans="2:8" ht="14.1" customHeight="1" x14ac:dyDescent="0.25">
      <c r="B191" s="96" t="s">
        <v>622</v>
      </c>
      <c r="C191" s="64"/>
      <c r="D191" s="64"/>
      <c r="E191" s="58"/>
      <c r="F191" s="64"/>
      <c r="G191" s="109">
        <f t="shared" si="14"/>
        <v>0</v>
      </c>
      <c r="H191" s="152"/>
    </row>
    <row r="192" spans="2:8" ht="14.1" customHeight="1" x14ac:dyDescent="0.25">
      <c r="B192" s="96" t="s">
        <v>622</v>
      </c>
      <c r="C192" s="64"/>
      <c r="D192" s="64"/>
      <c r="E192" s="58"/>
      <c r="F192" s="64"/>
      <c r="G192" s="109">
        <f t="shared" si="14"/>
        <v>0</v>
      </c>
      <c r="H192" s="152"/>
    </row>
    <row r="193" spans="2:8" ht="14.1" customHeight="1" x14ac:dyDescent="0.25">
      <c r="B193" s="56" t="s">
        <v>658</v>
      </c>
      <c r="C193" s="78"/>
      <c r="D193" s="78"/>
      <c r="E193" s="35"/>
      <c r="F193" s="79"/>
      <c r="G193" s="94">
        <f>SUM(G183:G192)</f>
        <v>0</v>
      </c>
      <c r="H193" s="152"/>
    </row>
    <row r="194" spans="2:8" ht="15" x14ac:dyDescent="0.25">
      <c r="B194" s="126" t="s">
        <v>746</v>
      </c>
      <c r="C194" s="701" t="s">
        <v>656</v>
      </c>
      <c r="D194" s="702"/>
      <c r="E194" s="701" t="s">
        <v>657</v>
      </c>
      <c r="F194" s="702"/>
      <c r="G194" s="127" t="s">
        <v>658</v>
      </c>
      <c r="H194" s="152"/>
    </row>
    <row r="195" spans="2:8" ht="14.1" customHeight="1" x14ac:dyDescent="0.25">
      <c r="B195" s="128" t="s">
        <v>728</v>
      </c>
      <c r="C195" s="64"/>
      <c r="D195" s="129" t="s">
        <v>669</v>
      </c>
      <c r="E195" s="58"/>
      <c r="F195" s="129" t="s">
        <v>670</v>
      </c>
      <c r="G195" s="109">
        <f t="shared" ref="G195:G210" si="15">ROUND(E195*C195,2)</f>
        <v>0</v>
      </c>
      <c r="H195" s="152"/>
    </row>
    <row r="196" spans="2:8" ht="14.1" customHeight="1" x14ac:dyDescent="0.25">
      <c r="B196" s="128" t="s">
        <v>996</v>
      </c>
      <c r="C196" s="64"/>
      <c r="D196" s="129" t="s">
        <v>669</v>
      </c>
      <c r="E196" s="58"/>
      <c r="F196" s="129" t="s">
        <v>670</v>
      </c>
      <c r="G196" s="109">
        <f t="shared" si="15"/>
        <v>0</v>
      </c>
      <c r="H196" s="152"/>
    </row>
    <row r="197" spans="2:8" ht="14.1" customHeight="1" x14ac:dyDescent="0.25">
      <c r="B197" s="128" t="s">
        <v>729</v>
      </c>
      <c r="C197" s="64"/>
      <c r="D197" s="129" t="s">
        <v>669</v>
      </c>
      <c r="E197" s="58"/>
      <c r="F197" s="129" t="s">
        <v>670</v>
      </c>
      <c r="G197" s="109">
        <f t="shared" si="15"/>
        <v>0</v>
      </c>
      <c r="H197" s="152"/>
    </row>
    <row r="198" spans="2:8" ht="14.1" customHeight="1" x14ac:dyDescent="0.25">
      <c r="B198" s="128" t="s">
        <v>730</v>
      </c>
      <c r="C198" s="64"/>
      <c r="D198" s="129" t="s">
        <v>669</v>
      </c>
      <c r="E198" s="58"/>
      <c r="F198" s="129" t="s">
        <v>670</v>
      </c>
      <c r="G198" s="109">
        <f t="shared" si="15"/>
        <v>0</v>
      </c>
      <c r="H198" s="152"/>
    </row>
    <row r="199" spans="2:8" ht="14.1" customHeight="1" x14ac:dyDescent="0.25">
      <c r="B199" s="128" t="s">
        <v>305</v>
      </c>
      <c r="C199" s="64"/>
      <c r="D199" s="129" t="s">
        <v>669</v>
      </c>
      <c r="E199" s="58"/>
      <c r="F199" s="129" t="s">
        <v>670</v>
      </c>
      <c r="G199" s="109">
        <f t="shared" si="15"/>
        <v>0</v>
      </c>
      <c r="H199" s="152"/>
    </row>
    <row r="200" spans="2:8" ht="14.1" customHeight="1" x14ac:dyDescent="0.25">
      <c r="B200" s="128" t="s">
        <v>306</v>
      </c>
      <c r="C200" s="64"/>
      <c r="D200" s="129" t="s">
        <v>669</v>
      </c>
      <c r="E200" s="58"/>
      <c r="F200" s="129" t="s">
        <v>670</v>
      </c>
      <c r="G200" s="109">
        <f t="shared" si="15"/>
        <v>0</v>
      </c>
      <c r="H200" s="152"/>
    </row>
    <row r="201" spans="2:8" ht="14.1" customHeight="1" x14ac:dyDescent="0.25">
      <c r="B201" s="128" t="s">
        <v>307</v>
      </c>
      <c r="C201" s="64"/>
      <c r="D201" s="129" t="s">
        <v>669</v>
      </c>
      <c r="E201" s="58"/>
      <c r="F201" s="129" t="s">
        <v>670</v>
      </c>
      <c r="G201" s="109">
        <f t="shared" si="15"/>
        <v>0</v>
      </c>
      <c r="H201" s="152"/>
    </row>
    <row r="202" spans="2:8" ht="14.1" customHeight="1" x14ac:dyDescent="0.25">
      <c r="B202" s="128" t="s">
        <v>731</v>
      </c>
      <c r="C202" s="64"/>
      <c r="D202" s="129" t="s">
        <v>669</v>
      </c>
      <c r="E202" s="58"/>
      <c r="F202" s="129" t="s">
        <v>670</v>
      </c>
      <c r="G202" s="109">
        <f t="shared" si="15"/>
        <v>0</v>
      </c>
      <c r="H202" s="152"/>
    </row>
    <row r="203" spans="2:8" ht="14.1" customHeight="1" x14ac:dyDescent="0.25">
      <c r="B203" s="128" t="s">
        <v>294</v>
      </c>
      <c r="C203" s="64"/>
      <c r="D203" s="129" t="s">
        <v>669</v>
      </c>
      <c r="E203" s="58"/>
      <c r="F203" s="129" t="s">
        <v>670</v>
      </c>
      <c r="G203" s="109">
        <f t="shared" si="15"/>
        <v>0</v>
      </c>
      <c r="H203" s="152"/>
    </row>
    <row r="204" spans="2:8" ht="14.1" customHeight="1" x14ac:dyDescent="0.25">
      <c r="B204" s="128" t="s">
        <v>295</v>
      </c>
      <c r="C204" s="64"/>
      <c r="D204" s="129" t="s">
        <v>669</v>
      </c>
      <c r="E204" s="58"/>
      <c r="F204" s="129" t="s">
        <v>670</v>
      </c>
      <c r="G204" s="109">
        <f t="shared" si="15"/>
        <v>0</v>
      </c>
      <c r="H204" s="152"/>
    </row>
    <row r="205" spans="2:8" ht="14.1" customHeight="1" x14ac:dyDescent="0.25">
      <c r="B205" s="128" t="s">
        <v>995</v>
      </c>
      <c r="C205" s="64"/>
      <c r="D205" s="129" t="s">
        <v>669</v>
      </c>
      <c r="E205" s="58"/>
      <c r="F205" s="129" t="s">
        <v>670</v>
      </c>
      <c r="G205" s="109">
        <f t="shared" si="15"/>
        <v>0</v>
      </c>
      <c r="H205" s="152"/>
    </row>
    <row r="206" spans="2:8" ht="14.1" customHeight="1" x14ac:dyDescent="0.25">
      <c r="B206" s="128" t="s">
        <v>308</v>
      </c>
      <c r="C206" s="64"/>
      <c r="D206" s="129" t="s">
        <v>684</v>
      </c>
      <c r="E206" s="58"/>
      <c r="F206" s="129" t="s">
        <v>685</v>
      </c>
      <c r="G206" s="109">
        <f t="shared" si="15"/>
        <v>0</v>
      </c>
      <c r="H206" s="152"/>
    </row>
    <row r="207" spans="2:8" ht="14.1" customHeight="1" x14ac:dyDescent="0.25">
      <c r="B207" s="168" t="s">
        <v>997</v>
      </c>
      <c r="C207" s="64"/>
      <c r="D207" s="169" t="s">
        <v>669</v>
      </c>
      <c r="E207" s="58"/>
      <c r="F207" s="169" t="s">
        <v>670</v>
      </c>
      <c r="G207" s="109">
        <f>ROUND(E207*C207,2)</f>
        <v>0</v>
      </c>
      <c r="H207" s="152"/>
    </row>
    <row r="208" spans="2:8" ht="14.1" customHeight="1" x14ac:dyDescent="0.25">
      <c r="B208" s="168" t="s">
        <v>998</v>
      </c>
      <c r="C208" s="64"/>
      <c r="D208" s="169" t="s">
        <v>669</v>
      </c>
      <c r="E208" s="58"/>
      <c r="F208" s="169" t="s">
        <v>670</v>
      </c>
      <c r="G208" s="109">
        <f>ROUND(E208*C208,2)</f>
        <v>0</v>
      </c>
      <c r="H208" s="152"/>
    </row>
    <row r="209" spans="2:8" ht="14.1" customHeight="1" x14ac:dyDescent="0.25">
      <c r="B209" s="96" t="s">
        <v>622</v>
      </c>
      <c r="C209" s="64"/>
      <c r="D209" s="64"/>
      <c r="E209" s="58"/>
      <c r="F209" s="64"/>
      <c r="G209" s="109">
        <f t="shared" si="15"/>
        <v>0</v>
      </c>
      <c r="H209" s="152"/>
    </row>
    <row r="210" spans="2:8" ht="14.1" customHeight="1" x14ac:dyDescent="0.25">
      <c r="B210" s="96" t="s">
        <v>622</v>
      </c>
      <c r="C210" s="64"/>
      <c r="D210" s="64"/>
      <c r="E210" s="58"/>
      <c r="F210" s="64"/>
      <c r="G210" s="109">
        <f t="shared" si="15"/>
        <v>0</v>
      </c>
      <c r="H210" s="152"/>
    </row>
    <row r="211" spans="2:8" ht="14.1" customHeight="1" x14ac:dyDescent="0.25">
      <c r="B211" s="56" t="s">
        <v>658</v>
      </c>
      <c r="C211" s="78"/>
      <c r="D211" s="78"/>
      <c r="E211" s="35"/>
      <c r="F211" s="79"/>
      <c r="G211" s="94">
        <f>SUM(G195:G210)</f>
        <v>0</v>
      </c>
      <c r="H211" s="152"/>
    </row>
    <row r="212" spans="2:8" ht="15" x14ac:dyDescent="0.25">
      <c r="B212" s="126" t="s">
        <v>747</v>
      </c>
      <c r="C212" s="701" t="s">
        <v>656</v>
      </c>
      <c r="D212" s="702"/>
      <c r="E212" s="701" t="s">
        <v>657</v>
      </c>
      <c r="F212" s="702"/>
      <c r="G212" s="127" t="s">
        <v>658</v>
      </c>
      <c r="H212" s="152"/>
    </row>
    <row r="213" spans="2:8" ht="14.1" customHeight="1" x14ac:dyDescent="0.25">
      <c r="B213" s="128" t="s">
        <v>732</v>
      </c>
      <c r="C213" s="64"/>
      <c r="D213" s="129" t="s">
        <v>669</v>
      </c>
      <c r="E213" s="58"/>
      <c r="F213" s="129" t="s">
        <v>670</v>
      </c>
      <c r="G213" s="109">
        <f t="shared" ref="G213:G225" si="16">ROUND(E213*C213,2)</f>
        <v>0</v>
      </c>
      <c r="H213" s="152"/>
    </row>
    <row r="214" spans="2:8" ht="14.1" customHeight="1" x14ac:dyDescent="0.25">
      <c r="B214" s="128" t="s">
        <v>296</v>
      </c>
      <c r="C214" s="64"/>
      <c r="D214" s="129" t="s">
        <v>669</v>
      </c>
      <c r="E214" s="58"/>
      <c r="F214" s="129" t="s">
        <v>670</v>
      </c>
      <c r="G214" s="109">
        <f t="shared" si="16"/>
        <v>0</v>
      </c>
      <c r="H214" s="152"/>
    </row>
    <row r="215" spans="2:8" ht="14.1" customHeight="1" x14ac:dyDescent="0.25">
      <c r="B215" s="128" t="s">
        <v>297</v>
      </c>
      <c r="C215" s="64"/>
      <c r="D215" s="129" t="s">
        <v>669</v>
      </c>
      <c r="E215" s="58"/>
      <c r="F215" s="129" t="s">
        <v>670</v>
      </c>
      <c r="G215" s="109">
        <f t="shared" si="16"/>
        <v>0</v>
      </c>
      <c r="H215" s="152"/>
    </row>
    <row r="216" spans="2:8" ht="14.1" customHeight="1" x14ac:dyDescent="0.25">
      <c r="B216" s="128" t="s">
        <v>733</v>
      </c>
      <c r="C216" s="64"/>
      <c r="D216" s="129" t="s">
        <v>669</v>
      </c>
      <c r="E216" s="58"/>
      <c r="F216" s="129" t="s">
        <v>670</v>
      </c>
      <c r="G216" s="109">
        <f t="shared" si="16"/>
        <v>0</v>
      </c>
      <c r="H216" s="152"/>
    </row>
    <row r="217" spans="2:8" ht="14.1" customHeight="1" x14ac:dyDescent="0.25">
      <c r="B217" s="128" t="s">
        <v>734</v>
      </c>
      <c r="C217" s="64"/>
      <c r="D217" s="129" t="s">
        <v>669</v>
      </c>
      <c r="E217" s="58"/>
      <c r="F217" s="129" t="s">
        <v>670</v>
      </c>
      <c r="G217" s="109">
        <f t="shared" si="16"/>
        <v>0</v>
      </c>
      <c r="H217" s="152"/>
    </row>
    <row r="218" spans="2:8" ht="14.1" customHeight="1" x14ac:dyDescent="0.25">
      <c r="B218" s="128" t="s">
        <v>298</v>
      </c>
      <c r="C218" s="64"/>
      <c r="D218" s="129" t="s">
        <v>684</v>
      </c>
      <c r="E218" s="58"/>
      <c r="F218" s="129" t="s">
        <v>685</v>
      </c>
      <c r="G218" s="109">
        <f t="shared" si="16"/>
        <v>0</v>
      </c>
      <c r="H218" s="152"/>
    </row>
    <row r="219" spans="2:8" ht="14.1" customHeight="1" x14ac:dyDescent="0.25">
      <c r="B219" s="128" t="s">
        <v>999</v>
      </c>
      <c r="C219" s="64"/>
      <c r="D219" s="129" t="s">
        <v>669</v>
      </c>
      <c r="E219" s="58"/>
      <c r="F219" s="129" t="s">
        <v>670</v>
      </c>
      <c r="G219" s="109">
        <f t="shared" si="16"/>
        <v>0</v>
      </c>
      <c r="H219" s="152"/>
    </row>
    <row r="220" spans="2:8" ht="14.1" customHeight="1" x14ac:dyDescent="0.25">
      <c r="B220" s="128" t="s">
        <v>1000</v>
      </c>
      <c r="C220" s="64"/>
      <c r="D220" s="129" t="s">
        <v>669</v>
      </c>
      <c r="E220" s="58"/>
      <c r="F220" s="129" t="s">
        <v>670</v>
      </c>
      <c r="G220" s="109">
        <f t="shared" si="16"/>
        <v>0</v>
      </c>
      <c r="H220" s="152"/>
    </row>
    <row r="221" spans="2:8" ht="14.1" customHeight="1" x14ac:dyDescent="0.25">
      <c r="B221" s="128" t="s">
        <v>983</v>
      </c>
      <c r="C221" s="64"/>
      <c r="D221" s="129" t="s">
        <v>669</v>
      </c>
      <c r="E221" s="58"/>
      <c r="F221" s="129" t="s">
        <v>670</v>
      </c>
      <c r="G221" s="109">
        <f t="shared" si="16"/>
        <v>0</v>
      </c>
      <c r="H221" s="152"/>
    </row>
    <row r="222" spans="2:8" ht="14.1" customHeight="1" x14ac:dyDescent="0.25">
      <c r="B222" s="128" t="s">
        <v>735</v>
      </c>
      <c r="C222" s="64"/>
      <c r="D222" s="129" t="s">
        <v>669</v>
      </c>
      <c r="E222" s="58"/>
      <c r="F222" s="129" t="s">
        <v>670</v>
      </c>
      <c r="G222" s="109">
        <f t="shared" si="16"/>
        <v>0</v>
      </c>
      <c r="H222" s="152"/>
    </row>
    <row r="223" spans="2:8" ht="14.1" customHeight="1" x14ac:dyDescent="0.25">
      <c r="B223" s="168" t="s">
        <v>1001</v>
      </c>
      <c r="C223" s="64"/>
      <c r="D223" s="169" t="s">
        <v>669</v>
      </c>
      <c r="E223" s="58"/>
      <c r="F223" s="169" t="s">
        <v>670</v>
      </c>
      <c r="G223" s="109">
        <f>ROUND(E223*C223,2)</f>
        <v>0</v>
      </c>
      <c r="H223" s="152"/>
    </row>
    <row r="224" spans="2:8" ht="14.1" customHeight="1" x14ac:dyDescent="0.25">
      <c r="B224" s="96" t="s">
        <v>622</v>
      </c>
      <c r="C224" s="64"/>
      <c r="D224" s="64"/>
      <c r="E224" s="58"/>
      <c r="F224" s="64"/>
      <c r="G224" s="109">
        <f t="shared" si="16"/>
        <v>0</v>
      </c>
      <c r="H224" s="152"/>
    </row>
    <row r="225" spans="2:8" ht="14.1" customHeight="1" x14ac:dyDescent="0.25">
      <c r="B225" s="96" t="s">
        <v>622</v>
      </c>
      <c r="C225" s="64"/>
      <c r="D225" s="64"/>
      <c r="E225" s="58"/>
      <c r="F225" s="64"/>
      <c r="G225" s="109">
        <f t="shared" si="16"/>
        <v>0</v>
      </c>
      <c r="H225" s="152"/>
    </row>
    <row r="226" spans="2:8" ht="14.1" customHeight="1" x14ac:dyDescent="0.25">
      <c r="B226" s="56" t="s">
        <v>658</v>
      </c>
      <c r="C226" s="78"/>
      <c r="D226" s="78"/>
      <c r="E226" s="35"/>
      <c r="F226" s="79"/>
      <c r="G226" s="95">
        <f>SUM(G213:G225)</f>
        <v>0</v>
      </c>
      <c r="H226" s="152"/>
    </row>
    <row r="227" spans="2:8" ht="15" x14ac:dyDescent="0.25">
      <c r="B227" s="126" t="s">
        <v>736</v>
      </c>
      <c r="C227" s="701" t="s">
        <v>656</v>
      </c>
      <c r="D227" s="702"/>
      <c r="E227" s="701" t="s">
        <v>657</v>
      </c>
      <c r="F227" s="702"/>
      <c r="G227" s="127" t="s">
        <v>658</v>
      </c>
      <c r="H227" s="152"/>
    </row>
    <row r="228" spans="2:8" ht="14.1" customHeight="1" x14ac:dyDescent="0.25">
      <c r="B228" s="128" t="s">
        <v>1014</v>
      </c>
      <c r="C228" s="64"/>
      <c r="D228" s="129" t="s">
        <v>669</v>
      </c>
      <c r="E228" s="58"/>
      <c r="F228" s="129" t="s">
        <v>670</v>
      </c>
      <c r="G228" s="109">
        <f t="shared" ref="G228:G234" si="17">ROUND(E228*C228,2)</f>
        <v>0</v>
      </c>
      <c r="H228" s="152"/>
    </row>
    <row r="229" spans="2:8" ht="14.1" customHeight="1" x14ac:dyDescent="0.25">
      <c r="B229" s="128" t="s">
        <v>737</v>
      </c>
      <c r="C229" s="64"/>
      <c r="D229" s="129" t="s">
        <v>684</v>
      </c>
      <c r="E229" s="58"/>
      <c r="F229" s="129" t="s">
        <v>685</v>
      </c>
      <c r="G229" s="109">
        <f t="shared" si="17"/>
        <v>0</v>
      </c>
      <c r="H229" s="152"/>
    </row>
    <row r="230" spans="2:8" ht="14.1" customHeight="1" x14ac:dyDescent="0.25">
      <c r="B230" s="128" t="s">
        <v>1003</v>
      </c>
      <c r="C230" s="64"/>
      <c r="D230" s="129" t="s">
        <v>684</v>
      </c>
      <c r="E230" s="58"/>
      <c r="F230" s="129" t="s">
        <v>685</v>
      </c>
      <c r="G230" s="109">
        <f t="shared" si="17"/>
        <v>0</v>
      </c>
      <c r="H230" s="152"/>
    </row>
    <row r="231" spans="2:8" ht="14.1" customHeight="1" x14ac:dyDescent="0.25">
      <c r="B231" s="128" t="s">
        <v>738</v>
      </c>
      <c r="C231" s="64"/>
      <c r="D231" s="129" t="s">
        <v>669</v>
      </c>
      <c r="E231" s="58"/>
      <c r="F231" s="129" t="s">
        <v>670</v>
      </c>
      <c r="G231" s="109">
        <f t="shared" si="17"/>
        <v>0</v>
      </c>
      <c r="H231" s="152"/>
    </row>
    <row r="232" spans="2:8" ht="14.1" customHeight="1" x14ac:dyDescent="0.25">
      <c r="B232" s="443" t="s">
        <v>1002</v>
      </c>
      <c r="C232" s="64"/>
      <c r="D232" s="169" t="s">
        <v>669</v>
      </c>
      <c r="E232" s="58"/>
      <c r="F232" s="169" t="s">
        <v>670</v>
      </c>
      <c r="G232" s="109">
        <f>ROUND(E232*C232,2)</f>
        <v>0</v>
      </c>
      <c r="H232" s="152"/>
    </row>
    <row r="233" spans="2:8" ht="14.1" customHeight="1" x14ac:dyDescent="0.25">
      <c r="B233" s="96" t="s">
        <v>622</v>
      </c>
      <c r="C233" s="64"/>
      <c r="D233" s="64"/>
      <c r="E233" s="58"/>
      <c r="F233" s="64"/>
      <c r="G233" s="109">
        <f t="shared" si="17"/>
        <v>0</v>
      </c>
      <c r="H233" s="152"/>
    </row>
    <row r="234" spans="2:8" ht="14.1" customHeight="1" x14ac:dyDescent="0.25">
      <c r="B234" s="96" t="s">
        <v>622</v>
      </c>
      <c r="C234" s="64"/>
      <c r="D234" s="64"/>
      <c r="E234" s="58"/>
      <c r="F234" s="64"/>
      <c r="G234" s="109">
        <f t="shared" si="17"/>
        <v>0</v>
      </c>
      <c r="H234" s="152"/>
    </row>
    <row r="235" spans="2:8" ht="14.1" customHeight="1" x14ac:dyDescent="0.25">
      <c r="B235" s="56" t="s">
        <v>658</v>
      </c>
      <c r="C235" s="78"/>
      <c r="D235" s="78"/>
      <c r="E235" s="35"/>
      <c r="F235" s="79"/>
      <c r="G235" s="94">
        <f>SUM(G228:G234)</f>
        <v>0</v>
      </c>
      <c r="H235" s="152"/>
    </row>
    <row r="236" spans="2:8" s="130" customFormat="1" ht="15" x14ac:dyDescent="0.25">
      <c r="B236" s="131" t="s">
        <v>758</v>
      </c>
      <c r="C236" s="703" t="s">
        <v>656</v>
      </c>
      <c r="D236" s="704"/>
      <c r="E236" s="703" t="s">
        <v>657</v>
      </c>
      <c r="F236" s="704"/>
      <c r="G236" s="132" t="s">
        <v>658</v>
      </c>
      <c r="H236" s="152"/>
    </row>
    <row r="237" spans="2:8" ht="14.1" customHeight="1" x14ac:dyDescent="0.25">
      <c r="B237" s="128" t="s">
        <v>739</v>
      </c>
      <c r="C237" s="64"/>
      <c r="D237" s="79" t="s">
        <v>684</v>
      </c>
      <c r="E237" s="58"/>
      <c r="F237" s="79" t="s">
        <v>685</v>
      </c>
      <c r="G237" s="109">
        <f t="shared" ref="G237:G243" si="18">ROUND(E237*C237,2)</f>
        <v>0</v>
      </c>
      <c r="H237" s="152"/>
    </row>
    <row r="238" spans="2:8" ht="14.1" customHeight="1" x14ac:dyDescent="0.25">
      <c r="B238" s="128" t="s">
        <v>740</v>
      </c>
      <c r="C238" s="64"/>
      <c r="D238" s="79" t="s">
        <v>669</v>
      </c>
      <c r="E238" s="58"/>
      <c r="F238" s="79" t="s">
        <v>670</v>
      </c>
      <c r="G238" s="109">
        <f t="shared" si="18"/>
        <v>0</v>
      </c>
      <c r="H238" s="152"/>
    </row>
    <row r="239" spans="2:8" ht="14.1" customHeight="1" x14ac:dyDescent="0.25">
      <c r="B239" s="128" t="s">
        <v>741</v>
      </c>
      <c r="C239" s="64"/>
      <c r="D239" s="79" t="s">
        <v>666</v>
      </c>
      <c r="E239" s="58"/>
      <c r="F239" s="79" t="s">
        <v>667</v>
      </c>
      <c r="G239" s="109">
        <f t="shared" si="18"/>
        <v>0</v>
      </c>
      <c r="H239" s="152"/>
    </row>
    <row r="240" spans="2:8" ht="14.1" customHeight="1" x14ac:dyDescent="0.25">
      <c r="B240" s="128" t="s">
        <v>1004</v>
      </c>
      <c r="C240" s="64"/>
      <c r="D240" s="133" t="s">
        <v>684</v>
      </c>
      <c r="E240" s="58"/>
      <c r="F240" s="133" t="s">
        <v>685</v>
      </c>
      <c r="G240" s="109">
        <f t="shared" si="18"/>
        <v>0</v>
      </c>
      <c r="H240" s="152"/>
    </row>
    <row r="241" spans="2:8" ht="14.1" customHeight="1" x14ac:dyDescent="0.25">
      <c r="B241" s="128" t="s">
        <v>1005</v>
      </c>
      <c r="C241" s="64"/>
      <c r="D241" s="133" t="s">
        <v>669</v>
      </c>
      <c r="E241" s="58"/>
      <c r="F241" s="133" t="s">
        <v>670</v>
      </c>
      <c r="G241" s="109">
        <f t="shared" si="18"/>
        <v>0</v>
      </c>
      <c r="H241" s="152"/>
    </row>
    <row r="242" spans="2:8" ht="14.1" customHeight="1" x14ac:dyDescent="0.25">
      <c r="B242" s="96" t="s">
        <v>1090</v>
      </c>
      <c r="C242" s="64"/>
      <c r="D242" s="104"/>
      <c r="E242" s="58"/>
      <c r="F242" s="104"/>
      <c r="G242" s="109">
        <f t="shared" si="18"/>
        <v>0</v>
      </c>
      <c r="H242" s="152"/>
    </row>
    <row r="243" spans="2:8" ht="14.1" customHeight="1" x14ac:dyDescent="0.25">
      <c r="B243" s="96" t="s">
        <v>1091</v>
      </c>
      <c r="C243" s="64"/>
      <c r="D243" s="104"/>
      <c r="E243" s="58"/>
      <c r="F243" s="104"/>
      <c r="G243" s="109">
        <f t="shared" si="18"/>
        <v>0</v>
      </c>
      <c r="H243" s="152"/>
    </row>
    <row r="244" spans="2:8" ht="14.1" customHeight="1" x14ac:dyDescent="0.25">
      <c r="B244" s="56" t="s">
        <v>658</v>
      </c>
      <c r="C244" s="78"/>
      <c r="D244" s="78"/>
      <c r="E244" s="35"/>
      <c r="F244" s="79"/>
      <c r="G244" s="94">
        <f>SUM(G237:G243)</f>
        <v>0</v>
      </c>
      <c r="H244" s="152"/>
    </row>
    <row r="245" spans="2:8" ht="15" x14ac:dyDescent="0.25">
      <c r="B245" s="126" t="s">
        <v>748</v>
      </c>
      <c r="C245" s="701" t="s">
        <v>656</v>
      </c>
      <c r="D245" s="702"/>
      <c r="E245" s="701" t="s">
        <v>657</v>
      </c>
      <c r="F245" s="702"/>
      <c r="G245" s="127" t="s">
        <v>658</v>
      </c>
      <c r="H245" s="152"/>
    </row>
    <row r="246" spans="2:8" ht="14.1" customHeight="1" x14ac:dyDescent="0.25">
      <c r="B246" s="238" t="s">
        <v>799</v>
      </c>
      <c r="C246" s="64"/>
      <c r="D246" s="64"/>
      <c r="E246" s="58"/>
      <c r="F246" s="64"/>
      <c r="G246" s="109">
        <f t="shared" ref="G246:G253" si="19">ROUND(E246*C246,2)</f>
        <v>0</v>
      </c>
      <c r="H246" s="152"/>
    </row>
    <row r="247" spans="2:8" ht="14.1" customHeight="1" x14ac:dyDescent="0.25">
      <c r="B247" s="442" t="s">
        <v>942</v>
      </c>
      <c r="C247" s="64"/>
      <c r="D247" s="64"/>
      <c r="E247" s="58"/>
      <c r="F247" s="64"/>
      <c r="G247" s="109">
        <f t="shared" si="19"/>
        <v>0</v>
      </c>
      <c r="H247" s="152"/>
    </row>
    <row r="248" spans="2:8" ht="14.1" customHeight="1" x14ac:dyDescent="0.25">
      <c r="B248" s="96" t="s">
        <v>622</v>
      </c>
      <c r="C248" s="64"/>
      <c r="D248" s="64"/>
      <c r="E248" s="58"/>
      <c r="F248" s="64"/>
      <c r="G248" s="109">
        <f t="shared" si="19"/>
        <v>0</v>
      </c>
      <c r="H248" s="152"/>
    </row>
    <row r="249" spans="2:8" ht="14.1" customHeight="1" x14ac:dyDescent="0.25">
      <c r="B249" s="96" t="s">
        <v>622</v>
      </c>
      <c r="C249" s="64"/>
      <c r="D249" s="64"/>
      <c r="E249" s="58"/>
      <c r="F249" s="64"/>
      <c r="G249" s="109">
        <f t="shared" si="19"/>
        <v>0</v>
      </c>
      <c r="H249" s="152"/>
    </row>
    <row r="250" spans="2:8" ht="14.1" customHeight="1" x14ac:dyDescent="0.25">
      <c r="B250" s="96" t="s">
        <v>622</v>
      </c>
      <c r="C250" s="64"/>
      <c r="D250" s="64"/>
      <c r="E250" s="58"/>
      <c r="F250" s="64"/>
      <c r="G250" s="109">
        <f t="shared" si="19"/>
        <v>0</v>
      </c>
      <c r="H250" s="152"/>
    </row>
    <row r="251" spans="2:8" ht="14.1" customHeight="1" x14ac:dyDescent="0.25">
      <c r="B251" s="96" t="s">
        <v>622</v>
      </c>
      <c r="C251" s="64"/>
      <c r="D251" s="64"/>
      <c r="E251" s="58"/>
      <c r="F251" s="64"/>
      <c r="G251" s="109">
        <f t="shared" si="19"/>
        <v>0</v>
      </c>
      <c r="H251" s="152"/>
    </row>
    <row r="252" spans="2:8" ht="14.1" customHeight="1" x14ac:dyDescent="0.25">
      <c r="B252" s="96" t="s">
        <v>622</v>
      </c>
      <c r="C252" s="64"/>
      <c r="D252" s="64"/>
      <c r="E252" s="58"/>
      <c r="F252" s="64"/>
      <c r="G252" s="109">
        <f t="shared" si="19"/>
        <v>0</v>
      </c>
      <c r="H252" s="152"/>
    </row>
    <row r="253" spans="2:8" ht="14.1" customHeight="1" x14ac:dyDescent="0.25">
      <c r="B253" s="96" t="s">
        <v>622</v>
      </c>
      <c r="C253" s="64"/>
      <c r="D253" s="64"/>
      <c r="E253" s="58"/>
      <c r="F253" s="64"/>
      <c r="G253" s="109">
        <f t="shared" si="19"/>
        <v>0</v>
      </c>
      <c r="H253" s="152"/>
    </row>
    <row r="254" spans="2:8" ht="14.1" customHeight="1" x14ac:dyDescent="0.25">
      <c r="B254" s="56" t="s">
        <v>658</v>
      </c>
      <c r="C254" s="78"/>
      <c r="D254" s="78"/>
      <c r="E254" s="35"/>
      <c r="F254" s="79"/>
      <c r="G254" s="95">
        <f>SUM(G246:G253)</f>
        <v>0</v>
      </c>
      <c r="H254" s="152"/>
    </row>
    <row r="255" spans="2:8" ht="14.1" customHeight="1" x14ac:dyDescent="0.25">
      <c r="B255" s="80"/>
      <c r="C255" s="81"/>
      <c r="D255" s="81"/>
      <c r="E255" s="82" t="s">
        <v>264</v>
      </c>
      <c r="F255" s="81"/>
      <c r="G255" s="82">
        <f>G20+G35+G43+G54+G70+G89+G99+G108+G115+G124+G132+G148+G154+G164+G172+G181+G193+G211+G226+G235+G244+G254</f>
        <v>0</v>
      </c>
      <c r="H255" s="152"/>
    </row>
    <row r="256" spans="2:8" ht="7.9" customHeight="1" x14ac:dyDescent="0.25">
      <c r="B256" s="134"/>
      <c r="C256" s="134"/>
      <c r="D256" s="134"/>
      <c r="E256" s="134"/>
      <c r="F256" s="134"/>
      <c r="G256" s="134"/>
      <c r="H256" s="152"/>
    </row>
    <row r="257" spans="2:8" ht="15" x14ac:dyDescent="0.25">
      <c r="B257" s="134"/>
      <c r="C257" s="705" t="s">
        <v>760</v>
      </c>
      <c r="D257" s="705"/>
      <c r="E257" s="705"/>
      <c r="F257" s="705"/>
      <c r="G257" s="706"/>
      <c r="H257" s="152"/>
    </row>
    <row r="258" spans="2:8" ht="15" x14ac:dyDescent="0.25">
      <c r="B258" s="134"/>
      <c r="C258" s="689" t="s">
        <v>749</v>
      </c>
      <c r="D258" s="690"/>
      <c r="E258" s="690"/>
      <c r="F258" s="691"/>
      <c r="G258" s="135">
        <f>G20</f>
        <v>0</v>
      </c>
      <c r="H258" s="152"/>
    </row>
    <row r="259" spans="2:8" ht="15" x14ac:dyDescent="0.25">
      <c r="B259" s="134"/>
      <c r="C259" s="689" t="s">
        <v>750</v>
      </c>
      <c r="D259" s="690"/>
      <c r="E259" s="690"/>
      <c r="F259" s="691"/>
      <c r="G259" s="136">
        <f>G35</f>
        <v>0</v>
      </c>
      <c r="H259" s="152"/>
    </row>
    <row r="260" spans="2:8" ht="15" x14ac:dyDescent="0.25">
      <c r="B260" s="134"/>
      <c r="C260" s="689" t="s">
        <v>696</v>
      </c>
      <c r="D260" s="690"/>
      <c r="E260" s="690"/>
      <c r="F260" s="691"/>
      <c r="G260" s="136">
        <f>G43</f>
        <v>0</v>
      </c>
      <c r="H260" s="152"/>
    </row>
    <row r="261" spans="2:8" ht="15" x14ac:dyDescent="0.25">
      <c r="B261" s="134"/>
      <c r="C261" s="689" t="s">
        <v>698</v>
      </c>
      <c r="D261" s="690"/>
      <c r="E261" s="690"/>
      <c r="F261" s="691"/>
      <c r="G261" s="136">
        <f>G54</f>
        <v>0</v>
      </c>
      <c r="H261" s="152"/>
    </row>
    <row r="262" spans="2:8" ht="15" x14ac:dyDescent="0.25">
      <c r="B262" s="134"/>
      <c r="C262" s="689" t="s">
        <v>751</v>
      </c>
      <c r="D262" s="690"/>
      <c r="E262" s="690"/>
      <c r="F262" s="691"/>
      <c r="G262" s="136">
        <f>G70</f>
        <v>0</v>
      </c>
      <c r="H262" s="152"/>
    </row>
    <row r="263" spans="2:8" ht="15" x14ac:dyDescent="0.25">
      <c r="B263" s="134"/>
      <c r="C263" s="689" t="s">
        <v>752</v>
      </c>
      <c r="D263" s="690"/>
      <c r="E263" s="690"/>
      <c r="F263" s="691"/>
      <c r="G263" s="136">
        <f>G89</f>
        <v>0</v>
      </c>
      <c r="H263" s="152"/>
    </row>
    <row r="264" spans="2:8" ht="15" x14ac:dyDescent="0.25">
      <c r="B264" s="134"/>
      <c r="C264" s="689" t="s">
        <v>705</v>
      </c>
      <c r="D264" s="690"/>
      <c r="E264" s="690"/>
      <c r="F264" s="691"/>
      <c r="G264" s="136">
        <f>G99</f>
        <v>0</v>
      </c>
      <c r="H264" s="152"/>
    </row>
    <row r="265" spans="2:8" ht="15" x14ac:dyDescent="0.25">
      <c r="B265" s="134"/>
      <c r="C265" s="689" t="s">
        <v>753</v>
      </c>
      <c r="D265" s="690"/>
      <c r="E265" s="690"/>
      <c r="F265" s="691"/>
      <c r="G265" s="136">
        <f>G108</f>
        <v>0</v>
      </c>
      <c r="H265" s="152"/>
    </row>
    <row r="266" spans="2:8" ht="15" x14ac:dyDescent="0.25">
      <c r="B266" s="134"/>
      <c r="C266" s="689" t="s">
        <v>754</v>
      </c>
      <c r="D266" s="690"/>
      <c r="E266" s="690"/>
      <c r="F266" s="691"/>
      <c r="G266" s="136">
        <f>G115</f>
        <v>0</v>
      </c>
      <c r="H266" s="152"/>
    </row>
    <row r="267" spans="2:8" ht="15" x14ac:dyDescent="0.25">
      <c r="B267" s="134"/>
      <c r="C267" s="689" t="s">
        <v>755</v>
      </c>
      <c r="D267" s="690"/>
      <c r="E267" s="690"/>
      <c r="F267" s="691"/>
      <c r="G267" s="136">
        <f>G124</f>
        <v>0</v>
      </c>
      <c r="H267" s="152"/>
    </row>
    <row r="268" spans="2:8" ht="15" x14ac:dyDescent="0.25">
      <c r="B268" s="134"/>
      <c r="C268" s="689" t="s">
        <v>761</v>
      </c>
      <c r="D268" s="690"/>
      <c r="E268" s="690"/>
      <c r="F268" s="691"/>
      <c r="G268" s="136">
        <f>G132</f>
        <v>0</v>
      </c>
      <c r="H268" s="152"/>
    </row>
    <row r="269" spans="2:8" ht="15" x14ac:dyDescent="0.25">
      <c r="B269" s="134"/>
      <c r="C269" s="689" t="s">
        <v>756</v>
      </c>
      <c r="D269" s="690"/>
      <c r="E269" s="690"/>
      <c r="F269" s="691"/>
      <c r="G269" s="136">
        <f>G148</f>
        <v>0</v>
      </c>
      <c r="H269" s="152"/>
    </row>
    <row r="270" spans="2:8" ht="15" x14ac:dyDescent="0.25">
      <c r="B270" s="134"/>
      <c r="C270" s="689" t="s">
        <v>718</v>
      </c>
      <c r="D270" s="690"/>
      <c r="E270" s="690"/>
      <c r="F270" s="691"/>
      <c r="G270" s="136">
        <f>G154</f>
        <v>0</v>
      </c>
      <c r="H270" s="152"/>
    </row>
    <row r="271" spans="2:8" ht="15" x14ac:dyDescent="0.25">
      <c r="B271" s="134"/>
      <c r="C271" s="689" t="s">
        <v>742</v>
      </c>
      <c r="D271" s="690"/>
      <c r="E271" s="690"/>
      <c r="F271" s="691"/>
      <c r="G271" s="136">
        <f>G164</f>
        <v>0</v>
      </c>
      <c r="H271" s="152"/>
    </row>
    <row r="272" spans="2:8" ht="15" x14ac:dyDescent="0.25">
      <c r="B272" s="134"/>
      <c r="C272" s="689" t="s">
        <v>743</v>
      </c>
      <c r="D272" s="690"/>
      <c r="E272" s="690"/>
      <c r="F272" s="691"/>
      <c r="G272" s="136">
        <f>G172</f>
        <v>0</v>
      </c>
      <c r="H272" s="152"/>
    </row>
    <row r="273" spans="2:8" ht="15" x14ac:dyDescent="0.25">
      <c r="B273" s="134"/>
      <c r="C273" s="689" t="s">
        <v>744</v>
      </c>
      <c r="D273" s="690"/>
      <c r="E273" s="690"/>
      <c r="F273" s="691"/>
      <c r="G273" s="136">
        <f>G181</f>
        <v>0</v>
      </c>
      <c r="H273" s="152"/>
    </row>
    <row r="274" spans="2:8" ht="15" x14ac:dyDescent="0.25">
      <c r="B274" s="134"/>
      <c r="C274" s="689" t="s">
        <v>745</v>
      </c>
      <c r="D274" s="690"/>
      <c r="E274" s="690"/>
      <c r="F274" s="691"/>
      <c r="G274" s="136">
        <f>G193</f>
        <v>0</v>
      </c>
      <c r="H274" s="152"/>
    </row>
    <row r="275" spans="2:8" ht="15" x14ac:dyDescent="0.25">
      <c r="B275" s="134"/>
      <c r="C275" s="689" t="s">
        <v>746</v>
      </c>
      <c r="D275" s="690"/>
      <c r="E275" s="690"/>
      <c r="F275" s="691"/>
      <c r="G275" s="136">
        <f>G211</f>
        <v>0</v>
      </c>
      <c r="H275" s="152"/>
    </row>
    <row r="276" spans="2:8" ht="15" x14ac:dyDescent="0.25">
      <c r="B276" s="134"/>
      <c r="C276" s="689" t="s">
        <v>747</v>
      </c>
      <c r="D276" s="690"/>
      <c r="E276" s="690"/>
      <c r="F276" s="691"/>
      <c r="G276" s="136">
        <f>G226</f>
        <v>0</v>
      </c>
      <c r="H276" s="152"/>
    </row>
    <row r="277" spans="2:8" ht="15" x14ac:dyDescent="0.25">
      <c r="B277" s="134"/>
      <c r="C277" s="689" t="s">
        <v>757</v>
      </c>
      <c r="D277" s="690"/>
      <c r="E277" s="690"/>
      <c r="F277" s="691"/>
      <c r="G277" s="136">
        <f>G235</f>
        <v>0</v>
      </c>
      <c r="H277" s="152"/>
    </row>
    <row r="278" spans="2:8" ht="15" x14ac:dyDescent="0.25">
      <c r="B278" s="134"/>
      <c r="C278" s="689" t="s">
        <v>758</v>
      </c>
      <c r="D278" s="690"/>
      <c r="E278" s="690"/>
      <c r="F278" s="691"/>
      <c r="G278" s="136">
        <f>G244</f>
        <v>0</v>
      </c>
      <c r="H278" s="152"/>
    </row>
    <row r="279" spans="2:8" ht="15" x14ac:dyDescent="0.25">
      <c r="B279" s="134"/>
      <c r="C279" s="689" t="s">
        <v>759</v>
      </c>
      <c r="D279" s="690"/>
      <c r="E279" s="690"/>
      <c r="F279" s="691"/>
      <c r="G279" s="136">
        <f>G246+G247+G248+G249+G250+G251+G252+G253</f>
        <v>0</v>
      </c>
      <c r="H279" s="152"/>
    </row>
    <row r="280" spans="2:8" ht="7.9" customHeight="1" x14ac:dyDescent="0.25">
      <c r="B280" s="137"/>
      <c r="C280" s="137"/>
      <c r="D280" s="137"/>
      <c r="E280" s="137"/>
      <c r="F280" s="134"/>
      <c r="G280" s="134"/>
      <c r="H280" s="152"/>
    </row>
    <row r="281" spans="2:8" ht="15.75" thickBot="1" x14ac:dyDescent="0.3">
      <c r="B281" s="137"/>
      <c r="C281" s="689" t="s">
        <v>623</v>
      </c>
      <c r="D281" s="690"/>
      <c r="E281" s="690"/>
      <c r="F281" s="691"/>
      <c r="G281" s="150">
        <f>SUM(G258:G279)</f>
        <v>0</v>
      </c>
      <c r="H281" s="152"/>
    </row>
    <row r="282" spans="2:8" ht="7.9" customHeight="1" thickTop="1" x14ac:dyDescent="0.25">
      <c r="B282" s="137"/>
      <c r="C282" s="137"/>
      <c r="D282" s="137"/>
      <c r="E282" s="137"/>
      <c r="F282" s="134"/>
      <c r="G282" s="134"/>
      <c r="H282" s="152"/>
    </row>
    <row r="283" spans="2:8" ht="15" x14ac:dyDescent="0.25">
      <c r="B283" s="137"/>
      <c r="C283" s="689" t="s">
        <v>624</v>
      </c>
      <c r="D283" s="690"/>
      <c r="E283" s="690"/>
      <c r="F283" s="691"/>
      <c r="G283" s="252">
        <f>'10-G'!G49</f>
        <v>0</v>
      </c>
      <c r="H283" s="152"/>
    </row>
    <row r="284" spans="2:8" ht="15" x14ac:dyDescent="0.25">
      <c r="B284" s="138"/>
      <c r="C284" s="689" t="s">
        <v>625</v>
      </c>
      <c r="D284" s="690"/>
      <c r="E284" s="690"/>
      <c r="F284" s="691"/>
      <c r="G284" s="253">
        <f>'10'!I24+'10'!I25</f>
        <v>0</v>
      </c>
      <c r="H284" s="152"/>
    </row>
    <row r="285" spans="2:8" ht="6.6" customHeight="1" x14ac:dyDescent="0.25">
      <c r="B285" s="80"/>
      <c r="C285" s="139"/>
      <c r="D285" s="139"/>
      <c r="E285" s="81"/>
      <c r="F285" s="140"/>
      <c r="G285" s="141"/>
      <c r="H285" s="152"/>
    </row>
    <row r="286" spans="2:8" ht="15.75" thickBot="1" x14ac:dyDescent="0.3">
      <c r="B286" s="142"/>
      <c r="C286" s="692" t="s">
        <v>626</v>
      </c>
      <c r="D286" s="693"/>
      <c r="E286" s="693"/>
      <c r="F286" s="694"/>
      <c r="G286" s="151">
        <f>G281+G283+G284</f>
        <v>0</v>
      </c>
      <c r="H286" s="152"/>
    </row>
    <row r="287" spans="2:8" ht="7.15" customHeight="1" thickTop="1" x14ac:dyDescent="0.25">
      <c r="B287" s="80"/>
      <c r="C287" s="139"/>
      <c r="D287" s="139"/>
      <c r="E287" s="81"/>
      <c r="F287" s="140"/>
      <c r="G287" s="143"/>
      <c r="H287" s="152"/>
    </row>
    <row r="288" spans="2:8" ht="14.45" customHeight="1" x14ac:dyDescent="0.25">
      <c r="B288" s="142"/>
      <c r="C288" s="692" t="s">
        <v>627</v>
      </c>
      <c r="D288" s="693"/>
      <c r="E288" s="693"/>
      <c r="F288" s="694"/>
      <c r="G288" s="93">
        <f>G286-G258</f>
        <v>0</v>
      </c>
      <c r="H288" s="153"/>
    </row>
    <row r="289" spans="2:8" ht="2.65" customHeight="1" x14ac:dyDescent="0.2">
      <c r="B289" s="696" t="s">
        <v>1082</v>
      </c>
      <c r="C289" s="697"/>
      <c r="D289" s="697"/>
      <c r="E289" s="697"/>
      <c r="F289" s="697"/>
      <c r="G289" s="697"/>
      <c r="H289" s="697"/>
    </row>
    <row r="290" spans="2:8" ht="2.65" customHeight="1" x14ac:dyDescent="0.2">
      <c r="B290" s="697"/>
      <c r="C290" s="697"/>
      <c r="D290" s="697"/>
      <c r="E290" s="697"/>
      <c r="F290" s="697"/>
      <c r="G290" s="697"/>
      <c r="H290" s="697"/>
    </row>
    <row r="291" spans="2:8" ht="1.35" customHeight="1" x14ac:dyDescent="0.2">
      <c r="B291" s="697"/>
      <c r="C291" s="697"/>
      <c r="D291" s="697"/>
      <c r="E291" s="697"/>
      <c r="F291" s="697"/>
      <c r="G291" s="697"/>
      <c r="H291" s="697"/>
    </row>
    <row r="292" spans="2:8" x14ac:dyDescent="0.2">
      <c r="B292" s="697"/>
      <c r="C292" s="697"/>
      <c r="D292" s="697"/>
      <c r="E292" s="697"/>
      <c r="F292" s="697"/>
      <c r="G292" s="697"/>
      <c r="H292" s="697"/>
    </row>
    <row r="293" spans="2:8" x14ac:dyDescent="0.2">
      <c r="B293" s="697"/>
      <c r="C293" s="697"/>
      <c r="D293" s="697"/>
      <c r="E293" s="697"/>
      <c r="F293" s="697"/>
      <c r="G293" s="697"/>
      <c r="H293" s="697"/>
    </row>
    <row r="294" spans="2:8" x14ac:dyDescent="0.2">
      <c r="B294" s="697"/>
      <c r="C294" s="697"/>
      <c r="D294" s="697"/>
      <c r="E294" s="697"/>
      <c r="F294" s="697"/>
      <c r="G294" s="697"/>
      <c r="H294" s="697"/>
    </row>
    <row r="295" spans="2:8" x14ac:dyDescent="0.2">
      <c r="B295" s="697"/>
      <c r="C295" s="697"/>
      <c r="D295" s="697"/>
      <c r="E295" s="697"/>
      <c r="F295" s="697"/>
      <c r="G295" s="697"/>
      <c r="H295" s="697"/>
    </row>
    <row r="296" spans="2:8" x14ac:dyDescent="0.2">
      <c r="B296" s="697"/>
      <c r="C296" s="697"/>
      <c r="D296" s="697"/>
      <c r="E296" s="697"/>
      <c r="F296" s="697"/>
      <c r="G296" s="697"/>
      <c r="H296" s="697"/>
    </row>
    <row r="297" spans="2:8" x14ac:dyDescent="0.2">
      <c r="B297" s="697"/>
      <c r="C297" s="697"/>
      <c r="D297" s="697"/>
      <c r="E297" s="697"/>
      <c r="F297" s="697"/>
      <c r="G297" s="697"/>
      <c r="H297" s="697"/>
    </row>
    <row r="298" spans="2:8" x14ac:dyDescent="0.2">
      <c r="B298" s="697"/>
      <c r="C298" s="697"/>
      <c r="D298" s="697"/>
      <c r="E298" s="697"/>
      <c r="F298" s="697"/>
      <c r="G298" s="697"/>
      <c r="H298" s="697"/>
    </row>
    <row r="299" spans="2:8" x14ac:dyDescent="0.2">
      <c r="B299" s="697"/>
      <c r="C299" s="697"/>
      <c r="D299" s="697"/>
      <c r="E299" s="697"/>
      <c r="F299" s="697"/>
      <c r="G299" s="697"/>
      <c r="H299" s="697"/>
    </row>
    <row r="300" spans="2:8" x14ac:dyDescent="0.2">
      <c r="B300" s="697"/>
      <c r="C300" s="697"/>
      <c r="D300" s="697"/>
      <c r="E300" s="697"/>
      <c r="F300" s="697"/>
      <c r="G300" s="697"/>
      <c r="H300" s="697"/>
    </row>
    <row r="301" spans="2:8" x14ac:dyDescent="0.2">
      <c r="B301" s="697"/>
      <c r="C301" s="697"/>
      <c r="D301" s="697"/>
      <c r="E301" s="697"/>
      <c r="F301" s="697"/>
      <c r="G301" s="697"/>
      <c r="H301" s="697"/>
    </row>
    <row r="302" spans="2:8" x14ac:dyDescent="0.2">
      <c r="B302" s="697"/>
      <c r="C302" s="697"/>
      <c r="D302" s="697"/>
      <c r="E302" s="697"/>
      <c r="F302" s="697"/>
      <c r="G302" s="697"/>
      <c r="H302" s="697"/>
    </row>
    <row r="303" spans="2:8" x14ac:dyDescent="0.2">
      <c r="B303" s="697"/>
      <c r="C303" s="697"/>
      <c r="D303" s="697"/>
      <c r="E303" s="697"/>
      <c r="F303" s="697"/>
      <c r="G303" s="697"/>
      <c r="H303" s="697"/>
    </row>
    <row r="304" spans="2:8" x14ac:dyDescent="0.2">
      <c r="B304" s="697"/>
      <c r="C304" s="697"/>
      <c r="D304" s="697"/>
      <c r="E304" s="697"/>
      <c r="F304" s="697"/>
      <c r="G304" s="697"/>
      <c r="H304" s="697"/>
    </row>
    <row r="305" spans="2:8" x14ac:dyDescent="0.2">
      <c r="B305" s="697"/>
      <c r="C305" s="697"/>
      <c r="D305" s="697"/>
      <c r="E305" s="697"/>
      <c r="F305" s="697"/>
      <c r="G305" s="697"/>
      <c r="H305" s="697"/>
    </row>
    <row r="306" spans="2:8" ht="8.65" customHeight="1" x14ac:dyDescent="0.2">
      <c r="B306" s="697"/>
      <c r="C306" s="697"/>
      <c r="D306" s="697"/>
      <c r="E306" s="697"/>
      <c r="F306" s="697"/>
      <c r="G306" s="697"/>
      <c r="H306" s="697"/>
    </row>
    <row r="307" spans="2:8" x14ac:dyDescent="0.2">
      <c r="B307" s="697"/>
      <c r="C307" s="697"/>
      <c r="D307" s="697"/>
      <c r="E307" s="697"/>
      <c r="F307" s="697"/>
      <c r="G307" s="697"/>
      <c r="H307" s="697"/>
    </row>
    <row r="308" spans="2:8" x14ac:dyDescent="0.2">
      <c r="B308" s="697"/>
      <c r="C308" s="697"/>
      <c r="D308" s="697"/>
      <c r="E308" s="697"/>
      <c r="F308" s="697"/>
      <c r="G308" s="697"/>
      <c r="H308" s="697"/>
    </row>
    <row r="309" spans="2:8" ht="15" x14ac:dyDescent="0.25">
      <c r="B309" s="144" t="s">
        <v>635</v>
      </c>
      <c r="C309" s="145"/>
      <c r="D309" s="139"/>
      <c r="E309" s="81"/>
      <c r="F309" s="140"/>
      <c r="G309" s="146"/>
    </row>
    <row r="310" spans="2:8" ht="12.75" customHeight="1" x14ac:dyDescent="0.2">
      <c r="B310" s="710" t="s">
        <v>1093</v>
      </c>
      <c r="C310" s="710"/>
      <c r="D310" s="710"/>
      <c r="E310" s="710"/>
      <c r="F310" s="707"/>
      <c r="G310" s="708"/>
      <c r="H310" s="105" t="s">
        <v>315</v>
      </c>
    </row>
    <row r="311" spans="2:8" ht="13.9" customHeight="1" thickBot="1" x14ac:dyDescent="0.25">
      <c r="B311" s="695"/>
      <c r="C311" s="695"/>
      <c r="D311" s="695"/>
      <c r="E311" s="695"/>
      <c r="F311" s="709"/>
      <c r="G311" s="709"/>
      <c r="H311" s="105" t="s">
        <v>316</v>
      </c>
    </row>
    <row r="312" spans="2:8" ht="15" x14ac:dyDescent="0.25">
      <c r="B312" s="147" t="s">
        <v>638</v>
      </c>
      <c r="C312" s="139"/>
      <c r="D312" s="139"/>
      <c r="E312" s="148"/>
      <c r="F312" s="148" t="s">
        <v>637</v>
      </c>
      <c r="G312" s="141"/>
    </row>
    <row r="313" spans="2:8" ht="8.65" customHeight="1" x14ac:dyDescent="0.25">
      <c r="B313" s="147"/>
      <c r="C313" s="134"/>
      <c r="D313" s="134"/>
      <c r="E313" s="134"/>
      <c r="F313" s="134"/>
      <c r="G313" s="134"/>
    </row>
    <row r="314" spans="2:8" ht="13.9" customHeight="1" thickBot="1" x14ac:dyDescent="0.3">
      <c r="B314" s="695" t="s">
        <v>1094</v>
      </c>
      <c r="C314" s="695"/>
      <c r="D314" s="149" t="s">
        <v>313</v>
      </c>
      <c r="E314" s="686" t="s">
        <v>1087</v>
      </c>
      <c r="F314" s="687"/>
      <c r="G314" s="688"/>
    </row>
    <row r="315" spans="2:8" ht="15" x14ac:dyDescent="0.25">
      <c r="B315" s="147" t="s">
        <v>636</v>
      </c>
      <c r="C315" s="134"/>
      <c r="D315" s="149" t="s">
        <v>314</v>
      </c>
      <c r="E315" s="686" t="s">
        <v>1088</v>
      </c>
      <c r="F315" s="687"/>
      <c r="G315" s="688"/>
    </row>
    <row r="316" spans="2:8" ht="15" x14ac:dyDescent="0.25">
      <c r="B316" s="147"/>
      <c r="C316" s="134"/>
      <c r="D316" s="149" t="s">
        <v>312</v>
      </c>
      <c r="E316" s="508" t="s">
        <v>1089</v>
      </c>
      <c r="F316" s="486"/>
      <c r="G316" s="487"/>
    </row>
  </sheetData>
  <sheetProtection password="9317" sheet="1" objects="1" scenarios="1"/>
  <mergeCells count="79">
    <mergeCell ref="C269:F269"/>
    <mergeCell ref="C270:F270"/>
    <mergeCell ref="C271:F271"/>
    <mergeCell ref="C272:F272"/>
    <mergeCell ref="C265:F265"/>
    <mergeCell ref="C266:F266"/>
    <mergeCell ref="C268:F268"/>
    <mergeCell ref="E316:G316"/>
    <mergeCell ref="C257:G257"/>
    <mergeCell ref="F310:G311"/>
    <mergeCell ref="B310:E311"/>
    <mergeCell ref="C258:F258"/>
    <mergeCell ref="C259:F259"/>
    <mergeCell ref="C260:F260"/>
    <mergeCell ref="C261:F261"/>
    <mergeCell ref="C262:F262"/>
    <mergeCell ref="C263:F263"/>
    <mergeCell ref="C281:F281"/>
    <mergeCell ref="C273:F273"/>
    <mergeCell ref="C274:F274"/>
    <mergeCell ref="C275:F275"/>
    <mergeCell ref="C276:F276"/>
    <mergeCell ref="C267:F267"/>
    <mergeCell ref="C212:D212"/>
    <mergeCell ref="E212:F212"/>
    <mergeCell ref="C227:D227"/>
    <mergeCell ref="E227:F227"/>
    <mergeCell ref="C264:F264"/>
    <mergeCell ref="C236:D236"/>
    <mergeCell ref="E236:F236"/>
    <mergeCell ref="C245:D245"/>
    <mergeCell ref="E245:F245"/>
    <mergeCell ref="C173:D173"/>
    <mergeCell ref="E173:F173"/>
    <mergeCell ref="C182:D182"/>
    <mergeCell ref="E182:F182"/>
    <mergeCell ref="C194:D194"/>
    <mergeCell ref="E194:F194"/>
    <mergeCell ref="C149:D149"/>
    <mergeCell ref="E149:F149"/>
    <mergeCell ref="C155:D155"/>
    <mergeCell ref="E155:F155"/>
    <mergeCell ref="C165:D165"/>
    <mergeCell ref="E165:F165"/>
    <mergeCell ref="C116:D116"/>
    <mergeCell ref="E116:F116"/>
    <mergeCell ref="C125:D125"/>
    <mergeCell ref="E125:F125"/>
    <mergeCell ref="C133:D133"/>
    <mergeCell ref="E133:F133"/>
    <mergeCell ref="C90:D90"/>
    <mergeCell ref="E90:F90"/>
    <mergeCell ref="C100:D100"/>
    <mergeCell ref="E100:F100"/>
    <mergeCell ref="C109:D109"/>
    <mergeCell ref="E109:F109"/>
    <mergeCell ref="C44:D44"/>
    <mergeCell ref="E44:F44"/>
    <mergeCell ref="C55:D55"/>
    <mergeCell ref="E55:F55"/>
    <mergeCell ref="C71:D71"/>
    <mergeCell ref="E71:F71"/>
    <mergeCell ref="C4:D4"/>
    <mergeCell ref="E4:F4"/>
    <mergeCell ref="C21:D21"/>
    <mergeCell ref="E21:F21"/>
    <mergeCell ref="C36:D36"/>
    <mergeCell ref="E36:F36"/>
    <mergeCell ref="C277:F277"/>
    <mergeCell ref="C278:F278"/>
    <mergeCell ref="C279:F279"/>
    <mergeCell ref="B314:C314"/>
    <mergeCell ref="E314:G314"/>
    <mergeCell ref="B289:H308"/>
    <mergeCell ref="E315:G315"/>
    <mergeCell ref="C283:F283"/>
    <mergeCell ref="C284:F284"/>
    <mergeCell ref="C286:F286"/>
    <mergeCell ref="C288:F288"/>
  </mergeCells>
  <phoneticPr fontId="4" type="noConversion"/>
  <printOptions horizontalCentered="1"/>
  <pageMargins left="0.28000000000000003" right="0.28000000000000003" top="0.65" bottom="0.35" header="0.31" footer="0.27"/>
  <pageSetup scale="58" fitToHeight="4" orientation="portrait" r:id="rId1"/>
  <headerFooter alignWithMargins="0">
    <oddHeader>&amp;C&amp;"Arial,Bold"2020 Low-Income Housing Tax Credit Application</oddHeader>
  </headerFooter>
  <rowBreaks count="3" manualBreakCount="3">
    <brk id="70" max="16383" man="1"/>
    <brk id="148" max="16383" man="1"/>
    <brk id="22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B1:T76"/>
  <sheetViews>
    <sheetView zoomScaleNormal="100" workbookViewId="0"/>
  </sheetViews>
  <sheetFormatPr defaultColWidth="9" defaultRowHeight="12.75" x14ac:dyDescent="0.2"/>
  <cols>
    <col min="1" max="1" width="1.7109375" style="105" customWidth="1"/>
    <col min="2" max="4" width="9" style="105"/>
    <col min="5" max="5" width="18.28515625" style="105" customWidth="1"/>
    <col min="6" max="13" width="9" style="105"/>
    <col min="14" max="14" width="3.7109375" style="105" customWidth="1"/>
    <col min="15" max="15" width="1.7109375" style="105" customWidth="1"/>
    <col min="16" max="16384" width="9" style="105"/>
  </cols>
  <sheetData>
    <row r="1" spans="2:20" x14ac:dyDescent="0.2">
      <c r="B1" s="154">
        <f>'1'!J4</f>
        <v>0</v>
      </c>
      <c r="M1" s="667">
        <f>'1'!P4</f>
        <v>0</v>
      </c>
      <c r="N1" s="714"/>
    </row>
    <row r="2" spans="2:20" ht="15.75" x14ac:dyDescent="0.25">
      <c r="B2" s="184" t="s">
        <v>978</v>
      </c>
      <c r="C2" s="178"/>
      <c r="D2" s="178"/>
      <c r="E2" s="178"/>
      <c r="F2" s="178"/>
      <c r="G2" s="178"/>
      <c r="H2" s="178"/>
      <c r="I2" s="178"/>
      <c r="J2" s="178"/>
      <c r="K2" s="178"/>
      <c r="L2" s="178"/>
      <c r="M2" s="178"/>
      <c r="N2" s="178"/>
      <c r="O2" s="313"/>
      <c r="R2" s="314"/>
      <c r="S2" s="313"/>
    </row>
    <row r="4" spans="2:20" x14ac:dyDescent="0.2">
      <c r="C4" s="5"/>
      <c r="D4" s="105" t="s">
        <v>775</v>
      </c>
      <c r="F4" s="179" t="s">
        <v>22</v>
      </c>
      <c r="G4" s="186"/>
      <c r="I4" s="185" t="s">
        <v>846</v>
      </c>
      <c r="L4" s="712">
        <f>'1'!L43:M43</f>
        <v>0</v>
      </c>
      <c r="M4" s="713"/>
      <c r="T4" s="181"/>
    </row>
    <row r="5" spans="2:20" x14ac:dyDescent="0.2">
      <c r="L5" s="180"/>
      <c r="M5" s="180"/>
      <c r="S5" s="154"/>
      <c r="T5" s="181"/>
    </row>
    <row r="6" spans="2:20" x14ac:dyDescent="0.2">
      <c r="C6" s="5"/>
      <c r="D6" s="105" t="s">
        <v>545</v>
      </c>
      <c r="F6" s="179" t="s">
        <v>22</v>
      </c>
      <c r="G6" s="186"/>
      <c r="L6" s="181"/>
      <c r="M6" s="182"/>
      <c r="T6" s="181"/>
    </row>
    <row r="7" spans="2:20" x14ac:dyDescent="0.2">
      <c r="F7" s="183"/>
      <c r="G7" s="182"/>
      <c r="L7" s="181"/>
      <c r="M7" s="155"/>
    </row>
    <row r="8" spans="2:20" x14ac:dyDescent="0.2">
      <c r="C8" s="5"/>
      <c r="D8" s="105" t="s">
        <v>811</v>
      </c>
      <c r="F8" s="179" t="s">
        <v>22</v>
      </c>
      <c r="G8" s="186"/>
      <c r="H8" s="189" t="s">
        <v>812</v>
      </c>
      <c r="J8" s="183"/>
      <c r="K8" s="155"/>
      <c r="L8" s="181"/>
      <c r="M8" s="155"/>
    </row>
    <row r="9" spans="2:20" x14ac:dyDescent="0.2">
      <c r="J9" s="183"/>
      <c r="K9" s="155"/>
      <c r="L9" s="181"/>
      <c r="M9" s="155"/>
    </row>
    <row r="10" spans="2:20" x14ac:dyDescent="0.2">
      <c r="F10" s="179" t="s">
        <v>854</v>
      </c>
      <c r="G10" s="186"/>
    </row>
    <row r="11" spans="2:20" x14ac:dyDescent="0.2">
      <c r="B11" s="185"/>
      <c r="N11" s="190"/>
      <c r="O11" s="190"/>
    </row>
    <row r="12" spans="2:20" x14ac:dyDescent="0.2">
      <c r="B12" s="191" t="s">
        <v>855</v>
      </c>
      <c r="C12" s="192"/>
      <c r="D12" s="192"/>
      <c r="E12" s="192"/>
      <c r="F12" s="192"/>
      <c r="N12" s="190"/>
      <c r="O12" s="190"/>
    </row>
    <row r="13" spans="2:20" x14ac:dyDescent="0.2">
      <c r="B13" s="193" t="s">
        <v>813</v>
      </c>
      <c r="C13" s="187" t="s">
        <v>1008</v>
      </c>
      <c r="I13" s="205"/>
    </row>
    <row r="14" spans="2:20" x14ac:dyDescent="0.2">
      <c r="B14" s="192"/>
      <c r="C14" s="194" t="s">
        <v>814</v>
      </c>
      <c r="D14" s="192"/>
      <c r="E14" s="192"/>
      <c r="F14" s="192"/>
      <c r="J14" s="195" t="s">
        <v>815</v>
      </c>
      <c r="K14" s="196">
        <v>0.3</v>
      </c>
      <c r="L14" s="196">
        <v>0.5</v>
      </c>
      <c r="M14" s="196">
        <v>0.6</v>
      </c>
      <c r="N14" s="190"/>
      <c r="O14" s="190"/>
    </row>
    <row r="15" spans="2:20" x14ac:dyDescent="0.2">
      <c r="B15" s="192"/>
      <c r="D15" s="194"/>
      <c r="E15" s="194"/>
      <c r="F15" s="194"/>
      <c r="G15" s="194"/>
      <c r="H15" s="194"/>
      <c r="J15" s="195">
        <v>0</v>
      </c>
      <c r="K15" s="214"/>
      <c r="L15" s="214"/>
      <c r="M15" s="214"/>
      <c r="N15" s="190"/>
      <c r="O15" s="190"/>
    </row>
    <row r="16" spans="2:20" x14ac:dyDescent="0.2">
      <c r="F16" s="179" t="s">
        <v>847</v>
      </c>
      <c r="G16" s="186"/>
      <c r="H16" s="197"/>
      <c r="J16" s="195">
        <v>1</v>
      </c>
      <c r="K16" s="214"/>
      <c r="L16" s="214"/>
      <c r="M16" s="214"/>
      <c r="N16" s="190"/>
      <c r="O16" s="190"/>
    </row>
    <row r="17" spans="2:15" x14ac:dyDescent="0.2">
      <c r="J17" s="195">
        <v>2</v>
      </c>
      <c r="K17" s="214"/>
      <c r="L17" s="214"/>
      <c r="M17" s="214"/>
      <c r="N17" s="190"/>
      <c r="O17" s="190"/>
    </row>
    <row r="18" spans="2:15" x14ac:dyDescent="0.2">
      <c r="B18" s="185" t="s">
        <v>816</v>
      </c>
      <c r="J18" s="195">
        <v>3</v>
      </c>
      <c r="K18" s="214"/>
      <c r="L18" s="214"/>
      <c r="M18" s="214"/>
    </row>
    <row r="19" spans="2:15" x14ac:dyDescent="0.2">
      <c r="J19" s="195">
        <v>4</v>
      </c>
      <c r="K19" s="214"/>
      <c r="L19" s="214"/>
      <c r="M19" s="214"/>
    </row>
    <row r="20" spans="2:15" x14ac:dyDescent="0.2">
      <c r="J20" s="195"/>
      <c r="K20" s="198"/>
      <c r="L20" s="198"/>
    </row>
    <row r="21" spans="2:15" x14ac:dyDescent="0.2">
      <c r="B21" s="154" t="s">
        <v>845</v>
      </c>
      <c r="J21" s="195" t="s">
        <v>815</v>
      </c>
      <c r="K21" s="196">
        <v>0.3</v>
      </c>
      <c r="L21" s="196">
        <v>0.5</v>
      </c>
      <c r="M21" s="196">
        <v>0.6</v>
      </c>
    </row>
    <row r="22" spans="2:15" x14ac:dyDescent="0.2">
      <c r="C22" s="185" t="s">
        <v>817</v>
      </c>
      <c r="G22" s="186"/>
      <c r="J22" s="195">
        <v>0</v>
      </c>
      <c r="K22" s="214"/>
      <c r="L22" s="214"/>
      <c r="M22" s="214"/>
    </row>
    <row r="23" spans="2:15" x14ac:dyDescent="0.2">
      <c r="C23" s="154" t="s">
        <v>144</v>
      </c>
      <c r="G23" s="182"/>
      <c r="J23" s="195">
        <v>1</v>
      </c>
      <c r="K23" s="214"/>
      <c r="L23" s="214"/>
      <c r="M23" s="214"/>
    </row>
    <row r="24" spans="2:15" x14ac:dyDescent="0.2">
      <c r="C24" s="185" t="s">
        <v>818</v>
      </c>
      <c r="F24" s="183"/>
      <c r="G24" s="186"/>
      <c r="J24" s="195">
        <v>2</v>
      </c>
      <c r="K24" s="214"/>
      <c r="L24" s="214"/>
      <c r="M24" s="214"/>
    </row>
    <row r="25" spans="2:15" x14ac:dyDescent="0.2">
      <c r="C25" s="185"/>
      <c r="F25" s="183"/>
      <c r="G25" s="155"/>
      <c r="J25" s="195">
        <v>3</v>
      </c>
      <c r="K25" s="214"/>
      <c r="L25" s="214"/>
      <c r="M25" s="214"/>
    </row>
    <row r="26" spans="2:15" x14ac:dyDescent="0.2">
      <c r="B26" s="200"/>
      <c r="C26" s="200"/>
      <c r="D26" s="200"/>
      <c r="E26" s="200"/>
      <c r="F26" s="200"/>
      <c r="G26" s="200"/>
      <c r="H26" s="200"/>
      <c r="I26" s="200"/>
      <c r="J26" s="195">
        <v>4</v>
      </c>
      <c r="K26" s="214"/>
      <c r="L26" s="214"/>
      <c r="M26" s="214"/>
    </row>
    <row r="28" spans="2:15" x14ac:dyDescent="0.2">
      <c r="B28" s="185" t="s">
        <v>840</v>
      </c>
      <c r="C28" s="200"/>
      <c r="D28" s="200"/>
      <c r="E28" s="200"/>
      <c r="F28" s="200"/>
      <c r="G28" s="200"/>
      <c r="H28" s="200"/>
      <c r="I28" s="200"/>
      <c r="J28" s="195"/>
      <c r="K28" s="198"/>
      <c r="L28" s="198"/>
      <c r="M28" s="199"/>
    </row>
    <row r="29" spans="2:15" x14ac:dyDescent="0.2">
      <c r="B29" s="185" t="s">
        <v>841</v>
      </c>
      <c r="C29" s="200"/>
      <c r="D29" s="200"/>
      <c r="E29" s="200"/>
      <c r="F29" s="200"/>
      <c r="G29" s="200"/>
      <c r="H29" s="200"/>
      <c r="I29" s="200"/>
      <c r="J29" s="183" t="s">
        <v>111</v>
      </c>
      <c r="K29" s="5"/>
      <c r="L29" s="183" t="s">
        <v>112</v>
      </c>
      <c r="M29" s="5"/>
    </row>
    <row r="30" spans="2:15" ht="13.5" thickBot="1" x14ac:dyDescent="0.25">
      <c r="B30" s="201"/>
      <c r="C30" s="201"/>
      <c r="D30" s="201"/>
      <c r="E30" s="201"/>
      <c r="F30" s="202"/>
      <c r="G30" s="203"/>
      <c r="H30" s="203"/>
      <c r="I30" s="201"/>
      <c r="J30" s="201"/>
      <c r="K30" s="201"/>
      <c r="L30" s="201"/>
      <c r="M30" s="201"/>
      <c r="N30" s="201"/>
    </row>
    <row r="31" spans="2:15" ht="13.5" thickTop="1" x14ac:dyDescent="0.2"/>
    <row r="32" spans="2:15" x14ac:dyDescent="0.2">
      <c r="B32" s="185" t="s">
        <v>819</v>
      </c>
      <c r="J32" s="183" t="s">
        <v>111</v>
      </c>
      <c r="K32" s="5"/>
      <c r="L32" s="183" t="s">
        <v>112</v>
      </c>
      <c r="M32" s="5"/>
    </row>
    <row r="33" spans="2:14" x14ac:dyDescent="0.2">
      <c r="B33" s="204" t="s">
        <v>820</v>
      </c>
      <c r="F33" s="187" t="s">
        <v>821</v>
      </c>
    </row>
    <row r="35" spans="2:14" x14ac:dyDescent="0.2">
      <c r="B35" s="711" t="s">
        <v>858</v>
      </c>
      <c r="C35" s="711"/>
      <c r="D35" s="711"/>
      <c r="E35" s="711"/>
      <c r="F35" s="711"/>
      <c r="G35" s="711"/>
      <c r="H35" s="711"/>
      <c r="I35" s="711"/>
      <c r="J35" s="711"/>
      <c r="K35" s="711"/>
      <c r="L35" s="711"/>
      <c r="M35" s="711"/>
      <c r="N35" s="206"/>
    </row>
    <row r="36" spans="2:14" x14ac:dyDescent="0.2">
      <c r="B36" s="711"/>
      <c r="C36" s="711"/>
      <c r="D36" s="711"/>
      <c r="E36" s="711"/>
      <c r="F36" s="711"/>
      <c r="G36" s="711"/>
      <c r="H36" s="711"/>
      <c r="I36" s="711"/>
      <c r="J36" s="711"/>
      <c r="K36" s="711"/>
      <c r="L36" s="711"/>
      <c r="M36" s="711"/>
      <c r="N36" s="206"/>
    </row>
    <row r="37" spans="2:14" x14ac:dyDescent="0.2">
      <c r="B37" s="711"/>
      <c r="C37" s="711"/>
      <c r="D37" s="711"/>
      <c r="E37" s="711"/>
      <c r="F37" s="711"/>
      <c r="G37" s="711"/>
      <c r="H37" s="711"/>
      <c r="I37" s="711"/>
      <c r="J37" s="711"/>
      <c r="K37" s="711"/>
      <c r="L37" s="711"/>
      <c r="M37" s="711"/>
      <c r="N37" s="206"/>
    </row>
    <row r="38" spans="2:14" x14ac:dyDescent="0.2">
      <c r="B38" s="711"/>
      <c r="C38" s="711"/>
      <c r="D38" s="711"/>
      <c r="E38" s="711"/>
      <c r="F38" s="711"/>
      <c r="G38" s="711"/>
      <c r="H38" s="711"/>
      <c r="I38" s="711"/>
      <c r="J38" s="711"/>
      <c r="K38" s="711"/>
      <c r="L38" s="711"/>
      <c r="M38" s="711"/>
      <c r="N38" s="207"/>
    </row>
    <row r="39" spans="2:14" x14ac:dyDescent="0.2">
      <c r="B39" s="205"/>
      <c r="C39" s="205"/>
      <c r="D39" s="205"/>
      <c r="E39" s="205"/>
      <c r="F39" s="205"/>
      <c r="G39" s="205"/>
      <c r="H39" s="205"/>
      <c r="I39" s="205"/>
      <c r="J39" s="205"/>
      <c r="K39" s="205"/>
      <c r="L39" s="205"/>
      <c r="M39" s="205"/>
      <c r="N39" s="207"/>
    </row>
    <row r="40" spans="2:14" x14ac:dyDescent="0.2">
      <c r="B40" s="185" t="s">
        <v>856</v>
      </c>
      <c r="C40" s="205"/>
      <c r="D40" s="205"/>
      <c r="E40" s="205"/>
      <c r="F40" s="205"/>
      <c r="G40" s="205"/>
      <c r="H40" s="205"/>
      <c r="I40" s="205"/>
      <c r="J40" s="205"/>
      <c r="K40" s="205"/>
      <c r="L40" s="205"/>
      <c r="M40" s="205"/>
      <c r="N40" s="207"/>
    </row>
    <row r="41" spans="2:14" x14ac:dyDescent="0.2">
      <c r="B41" s="193" t="s">
        <v>813</v>
      </c>
      <c r="C41" s="187" t="s">
        <v>1008</v>
      </c>
      <c r="I41" s="205"/>
    </row>
    <row r="42" spans="2:14" x14ac:dyDescent="0.2">
      <c r="B42" s="192"/>
      <c r="C42" s="194" t="s">
        <v>814</v>
      </c>
      <c r="D42" s="192"/>
      <c r="E42" s="192"/>
      <c r="F42" s="192"/>
      <c r="I42" s="205"/>
      <c r="J42" s="195" t="s">
        <v>815</v>
      </c>
      <c r="K42" s="196">
        <v>0.3</v>
      </c>
      <c r="L42" s="196">
        <v>0.5</v>
      </c>
      <c r="M42" s="196">
        <v>0.6</v>
      </c>
      <c r="N42" s="207"/>
    </row>
    <row r="43" spans="2:14" x14ac:dyDescent="0.2">
      <c r="B43" s="205"/>
      <c r="C43" s="205"/>
      <c r="D43" s="205"/>
      <c r="E43" s="205"/>
      <c r="F43" s="205"/>
      <c r="G43" s="205"/>
      <c r="H43" s="205"/>
      <c r="I43" s="205"/>
      <c r="J43" s="195">
        <v>0</v>
      </c>
      <c r="K43" s="214"/>
      <c r="L43" s="214"/>
      <c r="M43" s="214"/>
      <c r="N43" s="207"/>
    </row>
    <row r="44" spans="2:14" x14ac:dyDescent="0.2">
      <c r="C44" s="205"/>
      <c r="D44" s="205"/>
      <c r="E44" s="205"/>
      <c r="F44" s="179" t="s">
        <v>848</v>
      </c>
      <c r="G44" s="186"/>
      <c r="I44" s="205"/>
      <c r="J44" s="195">
        <v>1</v>
      </c>
      <c r="K44" s="214"/>
      <c r="L44" s="214"/>
      <c r="M44" s="214"/>
      <c r="N44" s="207"/>
    </row>
    <row r="45" spans="2:14" x14ac:dyDescent="0.2">
      <c r="B45" s="207"/>
      <c r="C45" s="207"/>
      <c r="D45" s="207"/>
      <c r="E45" s="207"/>
      <c r="F45" s="207"/>
      <c r="G45" s="207"/>
      <c r="H45" s="207"/>
      <c r="I45" s="192"/>
      <c r="J45" s="195">
        <v>2</v>
      </c>
      <c r="K45" s="214"/>
      <c r="L45" s="214"/>
      <c r="M45" s="214"/>
      <c r="N45" s="207"/>
    </row>
    <row r="46" spans="2:14" x14ac:dyDescent="0.2">
      <c r="B46" s="185"/>
      <c r="I46" s="192"/>
      <c r="J46" s="195">
        <v>3</v>
      </c>
      <c r="K46" s="214"/>
      <c r="L46" s="214"/>
      <c r="M46" s="214"/>
      <c r="N46" s="207"/>
    </row>
    <row r="47" spans="2:14" x14ac:dyDescent="0.2">
      <c r="I47" s="192"/>
      <c r="J47" s="195">
        <v>4</v>
      </c>
      <c r="K47" s="214"/>
      <c r="L47" s="214"/>
      <c r="M47" s="214"/>
      <c r="N47" s="207"/>
    </row>
    <row r="48" spans="2:14" x14ac:dyDescent="0.2">
      <c r="B48" s="207"/>
      <c r="C48" s="207"/>
      <c r="D48" s="207"/>
      <c r="E48" s="207"/>
      <c r="I48" s="192"/>
      <c r="J48" s="192"/>
      <c r="K48" s="192"/>
      <c r="L48" s="192"/>
      <c r="M48" s="192"/>
      <c r="N48" s="207"/>
    </row>
    <row r="49" spans="2:14" x14ac:dyDescent="0.2">
      <c r="K49" s="208" t="s">
        <v>822</v>
      </c>
      <c r="M49" s="208" t="s">
        <v>823</v>
      </c>
    </row>
    <row r="50" spans="2:14" x14ac:dyDescent="0.2">
      <c r="B50" s="185" t="s">
        <v>842</v>
      </c>
      <c r="K50" s="5"/>
      <c r="M50" s="5"/>
    </row>
    <row r="51" spans="2:14" ht="13.5" thickBot="1" x14ac:dyDescent="0.25">
      <c r="B51" s="209"/>
      <c r="C51" s="201"/>
      <c r="D51" s="201"/>
      <c r="E51" s="201"/>
      <c r="F51" s="201"/>
      <c r="G51" s="201"/>
      <c r="H51" s="201"/>
      <c r="I51" s="201"/>
      <c r="J51" s="201"/>
      <c r="K51" s="210"/>
      <c r="L51" s="201"/>
      <c r="M51" s="210"/>
      <c r="N51" s="201"/>
    </row>
    <row r="52" spans="2:14" ht="13.5" thickTop="1" x14ac:dyDescent="0.2"/>
    <row r="53" spans="2:14" x14ac:dyDescent="0.2">
      <c r="B53" s="185" t="s">
        <v>824</v>
      </c>
      <c r="J53" s="183" t="s">
        <v>111</v>
      </c>
      <c r="K53" s="5"/>
      <c r="L53" s="183" t="s">
        <v>112</v>
      </c>
      <c r="M53" s="5"/>
    </row>
    <row r="55" spans="2:14" x14ac:dyDescent="0.2">
      <c r="B55" s="185" t="s">
        <v>849</v>
      </c>
      <c r="G55" s="188"/>
    </row>
    <row r="57" spans="2:14" x14ac:dyDescent="0.2">
      <c r="B57" s="185" t="s">
        <v>843</v>
      </c>
      <c r="J57" s="183" t="s">
        <v>111</v>
      </c>
      <c r="K57" s="5"/>
      <c r="L57" s="183" t="s">
        <v>112</v>
      </c>
      <c r="M57" s="5"/>
    </row>
    <row r="59" spans="2:14" x14ac:dyDescent="0.2">
      <c r="F59" s="211" t="s">
        <v>825</v>
      </c>
      <c r="G59" s="211" t="s">
        <v>826</v>
      </c>
      <c r="H59" s="211" t="s">
        <v>827</v>
      </c>
      <c r="I59" s="211" t="s">
        <v>828</v>
      </c>
      <c r="J59" s="211" t="s">
        <v>258</v>
      </c>
    </row>
    <row r="60" spans="2:14" x14ac:dyDescent="0.2">
      <c r="E60" s="179" t="s">
        <v>844</v>
      </c>
      <c r="F60" s="188"/>
      <c r="G60" s="188"/>
      <c r="H60" s="188"/>
      <c r="I60" s="188"/>
      <c r="J60" s="176">
        <f>SUM(F60:I60)</f>
        <v>0</v>
      </c>
    </row>
    <row r="61" spans="2:14" x14ac:dyDescent="0.2">
      <c r="E61" s="179" t="s">
        <v>255</v>
      </c>
      <c r="F61" s="212" t="e">
        <f>F60/J60</f>
        <v>#DIV/0!</v>
      </c>
      <c r="G61" s="212" t="e">
        <f>G60/J60</f>
        <v>#DIV/0!</v>
      </c>
      <c r="H61" s="212" t="e">
        <f>H60/J60</f>
        <v>#DIV/0!</v>
      </c>
      <c r="I61" s="212" t="e">
        <f>I60/J60</f>
        <v>#DIV/0!</v>
      </c>
    </row>
    <row r="63" spans="2:14" x14ac:dyDescent="0.2">
      <c r="E63" s="179" t="s">
        <v>850</v>
      </c>
      <c r="F63" s="177" t="e">
        <f>F61*G55</f>
        <v>#DIV/0!</v>
      </c>
      <c r="G63" s="177" t="e">
        <f>G61*G55</f>
        <v>#DIV/0!</v>
      </c>
      <c r="H63" s="177" t="e">
        <f>H61*G55</f>
        <v>#DIV/0!</v>
      </c>
      <c r="I63" s="177" t="e">
        <f>I61*G55</f>
        <v>#DIV/0!</v>
      </c>
      <c r="J63" s="211" t="s">
        <v>258</v>
      </c>
    </row>
    <row r="64" spans="2:14" x14ac:dyDescent="0.2">
      <c r="E64" s="179" t="s">
        <v>851</v>
      </c>
      <c r="F64" s="188"/>
      <c r="G64" s="188"/>
      <c r="H64" s="188"/>
      <c r="I64" s="188"/>
      <c r="J64" s="176">
        <f>SUM(F64:I64)</f>
        <v>0</v>
      </c>
    </row>
    <row r="66" spans="2:13" x14ac:dyDescent="0.2">
      <c r="B66" s="185" t="s">
        <v>852</v>
      </c>
      <c r="C66" s="205"/>
      <c r="D66" s="205"/>
      <c r="E66" s="205"/>
      <c r="F66" s="205"/>
      <c r="G66" s="205"/>
      <c r="H66" s="205"/>
      <c r="I66" s="205"/>
    </row>
    <row r="67" spans="2:13" x14ac:dyDescent="0.2">
      <c r="B67" s="193" t="s">
        <v>813</v>
      </c>
      <c r="C67" s="187" t="s">
        <v>1008</v>
      </c>
      <c r="I67" s="205"/>
    </row>
    <row r="68" spans="2:13" x14ac:dyDescent="0.2">
      <c r="B68" s="192"/>
      <c r="C68" s="194" t="s">
        <v>814</v>
      </c>
      <c r="D68" s="192"/>
      <c r="E68" s="192"/>
      <c r="F68" s="192"/>
      <c r="I68" s="205"/>
      <c r="J68" s="195" t="s">
        <v>815</v>
      </c>
      <c r="K68" s="196">
        <v>0.3</v>
      </c>
      <c r="L68" s="196">
        <v>0.5</v>
      </c>
      <c r="M68" s="196">
        <v>0.6</v>
      </c>
    </row>
    <row r="69" spans="2:13" x14ac:dyDescent="0.2">
      <c r="J69" s="195">
        <v>0</v>
      </c>
      <c r="K69" s="214"/>
      <c r="L69" s="214"/>
      <c r="M69" s="214"/>
    </row>
    <row r="70" spans="2:13" x14ac:dyDescent="0.2">
      <c r="F70" s="179" t="s">
        <v>853</v>
      </c>
      <c r="G70" s="186"/>
      <c r="I70" s="192"/>
      <c r="J70" s="195">
        <v>1</v>
      </c>
      <c r="K70" s="214"/>
      <c r="L70" s="214"/>
      <c r="M70" s="214"/>
    </row>
    <row r="71" spans="2:13" x14ac:dyDescent="0.2">
      <c r="B71" s="185"/>
      <c r="I71" s="192"/>
      <c r="J71" s="195">
        <v>2</v>
      </c>
      <c r="K71" s="214"/>
      <c r="L71" s="214"/>
      <c r="M71" s="214"/>
    </row>
    <row r="72" spans="2:13" x14ac:dyDescent="0.2">
      <c r="I72" s="192"/>
      <c r="J72" s="195">
        <v>3</v>
      </c>
      <c r="K72" s="214"/>
      <c r="L72" s="214"/>
      <c r="M72" s="214"/>
    </row>
    <row r="73" spans="2:13" x14ac:dyDescent="0.2">
      <c r="B73" s="207"/>
      <c r="C73" s="207"/>
      <c r="D73" s="207"/>
      <c r="E73" s="207"/>
      <c r="I73" s="192"/>
      <c r="J73" s="195">
        <v>4</v>
      </c>
      <c r="K73" s="214"/>
      <c r="L73" s="214"/>
      <c r="M73" s="214"/>
    </row>
    <row r="74" spans="2:13" x14ac:dyDescent="0.2">
      <c r="B74" s="711" t="s">
        <v>857</v>
      </c>
      <c r="C74" s="711"/>
      <c r="D74" s="711"/>
      <c r="E74" s="711"/>
      <c r="F74" s="711"/>
      <c r="G74" s="711"/>
      <c r="H74" s="711"/>
      <c r="I74" s="711"/>
      <c r="J74" s="711"/>
      <c r="K74" s="711"/>
      <c r="L74" s="711"/>
      <c r="M74" s="711"/>
    </row>
    <row r="75" spans="2:13" x14ac:dyDescent="0.2">
      <c r="B75" s="711"/>
      <c r="C75" s="711"/>
      <c r="D75" s="711"/>
      <c r="E75" s="711"/>
      <c r="F75" s="711"/>
      <c r="G75" s="711"/>
      <c r="H75" s="711"/>
      <c r="I75" s="711"/>
      <c r="J75" s="711"/>
      <c r="K75" s="711"/>
      <c r="L75" s="711"/>
      <c r="M75" s="711"/>
    </row>
    <row r="76" spans="2:13" x14ac:dyDescent="0.2">
      <c r="B76" s="711"/>
      <c r="C76" s="711"/>
      <c r="D76" s="711"/>
      <c r="E76" s="711"/>
      <c r="F76" s="711"/>
      <c r="G76" s="711"/>
      <c r="H76" s="711"/>
      <c r="I76" s="711"/>
      <c r="J76" s="711"/>
      <c r="K76" s="711"/>
      <c r="L76" s="711"/>
      <c r="M76" s="711"/>
    </row>
  </sheetData>
  <sheetProtection password="9317" sheet="1" objects="1" scenarios="1"/>
  <mergeCells count="4">
    <mergeCell ref="B74:M76"/>
    <mergeCell ref="B35:M38"/>
    <mergeCell ref="L4:M4"/>
    <mergeCell ref="M1:N1"/>
  </mergeCells>
  <phoneticPr fontId="4" type="noConversion"/>
  <hyperlinks>
    <hyperlink ref="F33" r:id="rId1" xr:uid="{00000000-0004-0000-1A00-000000000000}"/>
    <hyperlink ref="C67" r:id="rId2" xr:uid="{00000000-0004-0000-1A00-000001000000}"/>
    <hyperlink ref="C41" r:id="rId3" xr:uid="{00000000-0004-0000-1A00-000002000000}"/>
    <hyperlink ref="C13" r:id="rId4" xr:uid="{00000000-0004-0000-1A00-000003000000}"/>
  </hyperlinks>
  <printOptions horizontalCentered="1"/>
  <pageMargins left="0.25" right="0.25" top="0.75" bottom="0.75" header="0.3" footer="0.3"/>
  <pageSetup scale="71" orientation="portrait" r:id="rId5"/>
  <headerFooter alignWithMargins="0">
    <oddHeader>&amp;C&amp;"Arial,Bold"2020 Low-Income Housing Tax Credit Application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T76"/>
  <sheetViews>
    <sheetView zoomScaleNormal="100" workbookViewId="0"/>
  </sheetViews>
  <sheetFormatPr defaultColWidth="9" defaultRowHeight="12.75" x14ac:dyDescent="0.2"/>
  <cols>
    <col min="1" max="1" width="1.85546875" style="105" customWidth="1"/>
    <col min="2" max="2" width="9" style="105"/>
    <col min="3" max="3" width="11" style="105" customWidth="1"/>
    <col min="4" max="7" width="9" style="105"/>
    <col min="8" max="8" width="2" style="105" customWidth="1"/>
    <col min="9" max="9" width="9.28515625" style="105" customWidth="1"/>
    <col min="10" max="10" width="7.7109375" style="105" customWidth="1"/>
    <col min="11" max="11" width="2" style="105" customWidth="1"/>
    <col min="12" max="12" width="9" style="105"/>
    <col min="13" max="13" width="7.7109375" style="105" customWidth="1"/>
    <col min="14" max="14" width="12.7109375" style="105" customWidth="1"/>
    <col min="15" max="15" width="9.28515625" style="105" customWidth="1"/>
    <col min="16" max="16" width="1.7109375" style="105" customWidth="1"/>
    <col min="17" max="16384" width="9" style="105"/>
  </cols>
  <sheetData>
    <row r="1" spans="2:20" x14ac:dyDescent="0.2">
      <c r="B1" s="324">
        <f>'1'!J4</f>
        <v>0</v>
      </c>
      <c r="F1" s="154"/>
      <c r="O1" s="325">
        <f>'1'!P4</f>
        <v>0</v>
      </c>
    </row>
    <row r="3" spans="2:20" ht="15.75" x14ac:dyDescent="0.25">
      <c r="B3" s="184" t="s">
        <v>974</v>
      </c>
      <c r="C3" s="178"/>
      <c r="D3" s="178"/>
      <c r="E3" s="178"/>
      <c r="F3" s="178"/>
      <c r="G3" s="178"/>
      <c r="H3" s="178"/>
      <c r="I3" s="178"/>
      <c r="J3" s="178"/>
      <c r="K3" s="178"/>
      <c r="L3" s="178"/>
      <c r="M3" s="178"/>
      <c r="N3" s="178"/>
      <c r="O3" s="178"/>
    </row>
    <row r="4" spans="2:20" x14ac:dyDescent="0.2">
      <c r="B4" s="154" t="s">
        <v>72</v>
      </c>
      <c r="I4" s="154" t="s">
        <v>73</v>
      </c>
      <c r="L4" s="154" t="s">
        <v>74</v>
      </c>
    </row>
    <row r="5" spans="2:20" ht="14.1" customHeight="1" x14ac:dyDescent="0.2">
      <c r="B5" s="471"/>
      <c r="C5" s="472"/>
      <c r="D5" s="472"/>
      <c r="E5" s="472"/>
      <c r="F5" s="472"/>
      <c r="G5" s="473"/>
      <c r="I5" s="517"/>
      <c r="J5" s="518"/>
      <c r="L5" s="514"/>
      <c r="M5" s="515"/>
      <c r="N5" s="515"/>
      <c r="O5" s="516"/>
    </row>
    <row r="6" spans="2:20" ht="4.9000000000000004" customHeight="1" x14ac:dyDescent="0.2"/>
    <row r="7" spans="2:20" ht="14.1" customHeight="1" x14ac:dyDescent="0.2">
      <c r="B7" s="471"/>
      <c r="C7" s="472"/>
      <c r="D7" s="472"/>
      <c r="E7" s="472"/>
      <c r="F7" s="472"/>
      <c r="G7" s="473"/>
      <c r="I7" s="517"/>
      <c r="J7" s="518"/>
      <c r="L7" s="514"/>
      <c r="M7" s="515"/>
      <c r="N7" s="515"/>
      <c r="O7" s="516"/>
    </row>
    <row r="8" spans="2:20" ht="4.9000000000000004" customHeight="1" x14ac:dyDescent="0.2"/>
    <row r="9" spans="2:20" ht="14.1" customHeight="1" x14ac:dyDescent="0.2">
      <c r="B9" s="471"/>
      <c r="C9" s="472"/>
      <c r="D9" s="472"/>
      <c r="E9" s="472"/>
      <c r="F9" s="472"/>
      <c r="G9" s="473"/>
      <c r="I9" s="517"/>
      <c r="J9" s="518"/>
      <c r="L9" s="514"/>
      <c r="M9" s="515"/>
      <c r="N9" s="515"/>
      <c r="O9" s="516"/>
    </row>
    <row r="10" spans="2:20" ht="4.9000000000000004" customHeight="1" x14ac:dyDescent="0.2"/>
    <row r="11" spans="2:20" ht="14.1" customHeight="1" x14ac:dyDescent="0.2">
      <c r="B11" s="471"/>
      <c r="C11" s="472"/>
      <c r="D11" s="472"/>
      <c r="E11" s="472"/>
      <c r="F11" s="472"/>
      <c r="G11" s="473"/>
      <c r="I11" s="517"/>
      <c r="J11" s="518"/>
      <c r="L11" s="514"/>
      <c r="M11" s="515"/>
      <c r="N11" s="515"/>
      <c r="O11" s="516"/>
    </row>
    <row r="12" spans="2:20" ht="5.85" customHeight="1" thickBot="1" x14ac:dyDescent="0.25">
      <c r="B12" s="201"/>
      <c r="C12" s="201"/>
      <c r="D12" s="201"/>
      <c r="E12" s="201"/>
      <c r="F12" s="201"/>
      <c r="G12" s="201"/>
      <c r="H12" s="201"/>
      <c r="I12" s="201"/>
      <c r="J12" s="201"/>
      <c r="K12" s="201"/>
      <c r="L12" s="201"/>
      <c r="M12" s="201"/>
      <c r="N12" s="201"/>
      <c r="O12" s="201"/>
    </row>
    <row r="13" spans="2:20" ht="4.9000000000000004" customHeight="1" thickTop="1" x14ac:dyDescent="0.2"/>
    <row r="14" spans="2:20" ht="14.1" customHeight="1" x14ac:dyDescent="0.2">
      <c r="B14" s="267" t="s">
        <v>554</v>
      </c>
      <c r="C14" s="326"/>
      <c r="D14" s="471"/>
      <c r="E14" s="472"/>
      <c r="F14" s="472"/>
      <c r="G14" s="473"/>
      <c r="I14" s="327" t="s">
        <v>76</v>
      </c>
      <c r="J14" s="5"/>
      <c r="L14" s="327" t="s">
        <v>77</v>
      </c>
      <c r="M14" s="5"/>
      <c r="N14" s="179" t="s">
        <v>1059</v>
      </c>
      <c r="O14" s="5"/>
    </row>
    <row r="15" spans="2:20" ht="4.9000000000000004" customHeight="1" x14ac:dyDescent="0.2"/>
    <row r="16" spans="2:20" ht="14.1" customHeight="1" x14ac:dyDescent="0.2">
      <c r="B16" s="505" t="s">
        <v>550</v>
      </c>
      <c r="C16" s="506"/>
      <c r="D16" s="471"/>
      <c r="E16" s="472"/>
      <c r="F16" s="472"/>
      <c r="G16" s="473"/>
      <c r="I16" s="505" t="s">
        <v>555</v>
      </c>
      <c r="J16" s="507"/>
      <c r="K16" s="506"/>
      <c r="L16" s="471"/>
      <c r="M16" s="472"/>
      <c r="N16" s="472"/>
      <c r="O16" s="473"/>
      <c r="T16" s="330"/>
    </row>
    <row r="17" spans="2:15" ht="14.1" customHeight="1" x14ac:dyDescent="0.2">
      <c r="B17" s="505" t="s">
        <v>551</v>
      </c>
      <c r="C17" s="506"/>
      <c r="D17" s="471"/>
      <c r="E17" s="472"/>
      <c r="F17" s="472"/>
      <c r="G17" s="473"/>
      <c r="I17" s="505" t="s">
        <v>556</v>
      </c>
      <c r="J17" s="507"/>
      <c r="K17" s="506"/>
      <c r="L17" s="488"/>
      <c r="M17" s="489"/>
      <c r="N17" s="489"/>
      <c r="O17" s="490"/>
    </row>
    <row r="18" spans="2:15" ht="14.1" customHeight="1" x14ac:dyDescent="0.2">
      <c r="B18" s="505" t="s">
        <v>552</v>
      </c>
      <c r="C18" s="506"/>
      <c r="D18" s="471"/>
      <c r="E18" s="472"/>
      <c r="F18" s="472"/>
      <c r="G18" s="473"/>
      <c r="I18" s="505" t="s">
        <v>557</v>
      </c>
      <c r="J18" s="507"/>
      <c r="K18" s="506"/>
      <c r="L18" s="488"/>
      <c r="M18" s="489"/>
      <c r="N18" s="489"/>
      <c r="O18" s="490"/>
    </row>
    <row r="19" spans="2:15" ht="14.1" customHeight="1" x14ac:dyDescent="0.2">
      <c r="B19" s="505" t="s">
        <v>553</v>
      </c>
      <c r="C19" s="506"/>
      <c r="D19" s="471"/>
      <c r="E19" s="472"/>
      <c r="F19" s="472"/>
      <c r="G19" s="473"/>
      <c r="I19" s="505" t="s">
        <v>558</v>
      </c>
      <c r="J19" s="507"/>
      <c r="K19" s="506"/>
      <c r="L19" s="508"/>
      <c r="M19" s="472"/>
      <c r="N19" s="472"/>
      <c r="O19" s="473"/>
    </row>
    <row r="20" spans="2:15" ht="4.9000000000000004" customHeight="1" thickBot="1" x14ac:dyDescent="0.25">
      <c r="B20" s="201"/>
      <c r="C20" s="201"/>
      <c r="D20" s="201"/>
      <c r="E20" s="201"/>
      <c r="F20" s="201"/>
      <c r="G20" s="201"/>
      <c r="H20" s="201"/>
      <c r="I20" s="201"/>
      <c r="J20" s="201"/>
      <c r="K20" s="201"/>
      <c r="L20" s="201"/>
      <c r="M20" s="201"/>
      <c r="N20" s="201"/>
      <c r="O20" s="201"/>
    </row>
    <row r="21" spans="2:15" ht="4.9000000000000004" customHeight="1" thickTop="1" x14ac:dyDescent="0.2"/>
    <row r="22" spans="2:15" ht="14.1" customHeight="1" x14ac:dyDescent="0.2">
      <c r="B22" s="512" t="s">
        <v>559</v>
      </c>
      <c r="C22" s="513"/>
      <c r="D22" s="471"/>
      <c r="E22" s="472"/>
      <c r="F22" s="472"/>
      <c r="G22" s="473"/>
      <c r="I22" s="327" t="s">
        <v>76</v>
      </c>
      <c r="J22" s="5"/>
      <c r="L22" s="327" t="s">
        <v>77</v>
      </c>
      <c r="M22" s="5"/>
      <c r="N22" s="179" t="s">
        <v>1060</v>
      </c>
      <c r="O22" s="5"/>
    </row>
    <row r="23" spans="2:15" ht="4.9000000000000004" customHeight="1" x14ac:dyDescent="0.2"/>
    <row r="24" spans="2:15" ht="14.1" customHeight="1" x14ac:dyDescent="0.2">
      <c r="B24" s="505" t="s">
        <v>550</v>
      </c>
      <c r="C24" s="506"/>
      <c r="D24" s="471"/>
      <c r="E24" s="472"/>
      <c r="F24" s="472"/>
      <c r="G24" s="473"/>
      <c r="I24" s="505" t="s">
        <v>555</v>
      </c>
      <c r="J24" s="507"/>
      <c r="K24" s="506"/>
      <c r="L24" s="471"/>
      <c r="M24" s="472"/>
      <c r="N24" s="472"/>
      <c r="O24" s="473"/>
    </row>
    <row r="25" spans="2:15" ht="14.1" customHeight="1" x14ac:dyDescent="0.2">
      <c r="B25" s="505" t="s">
        <v>551</v>
      </c>
      <c r="C25" s="506"/>
      <c r="D25" s="471"/>
      <c r="E25" s="472"/>
      <c r="F25" s="472"/>
      <c r="G25" s="473"/>
      <c r="I25" s="505" t="s">
        <v>556</v>
      </c>
      <c r="J25" s="507"/>
      <c r="K25" s="506"/>
      <c r="L25" s="488"/>
      <c r="M25" s="489"/>
      <c r="N25" s="489"/>
      <c r="O25" s="490"/>
    </row>
    <row r="26" spans="2:15" ht="14.1" customHeight="1" x14ac:dyDescent="0.2">
      <c r="B26" s="505" t="s">
        <v>552</v>
      </c>
      <c r="C26" s="506"/>
      <c r="D26" s="471"/>
      <c r="E26" s="472"/>
      <c r="F26" s="472"/>
      <c r="G26" s="473"/>
      <c r="I26" s="505" t="s">
        <v>557</v>
      </c>
      <c r="J26" s="507"/>
      <c r="K26" s="506"/>
      <c r="L26" s="488"/>
      <c r="M26" s="489"/>
      <c r="N26" s="489"/>
      <c r="O26" s="490"/>
    </row>
    <row r="27" spans="2:15" ht="14.1" customHeight="1" x14ac:dyDescent="0.2">
      <c r="B27" s="505" t="s">
        <v>553</v>
      </c>
      <c r="C27" s="506"/>
      <c r="D27" s="471"/>
      <c r="E27" s="472"/>
      <c r="F27" s="472"/>
      <c r="G27" s="473"/>
      <c r="I27" s="505" t="s">
        <v>558</v>
      </c>
      <c r="J27" s="507"/>
      <c r="K27" s="506"/>
      <c r="L27" s="508"/>
      <c r="M27" s="472"/>
      <c r="N27" s="472"/>
      <c r="O27" s="473"/>
    </row>
    <row r="28" spans="2:15" ht="4.9000000000000004" customHeight="1" thickBot="1" x14ac:dyDescent="0.25">
      <c r="B28" s="201"/>
      <c r="C28" s="201"/>
      <c r="D28" s="201"/>
      <c r="E28" s="201"/>
      <c r="F28" s="201"/>
      <c r="G28" s="201"/>
      <c r="H28" s="201"/>
      <c r="I28" s="201"/>
      <c r="J28" s="201"/>
      <c r="K28" s="201"/>
      <c r="L28" s="201"/>
      <c r="M28" s="201"/>
      <c r="N28" s="201"/>
      <c r="O28" s="201"/>
    </row>
    <row r="29" spans="2:15" ht="4.9000000000000004" customHeight="1" thickTop="1" x14ac:dyDescent="0.2"/>
    <row r="30" spans="2:15" ht="14.1" customHeight="1" x14ac:dyDescent="0.2">
      <c r="B30" s="512" t="s">
        <v>1069</v>
      </c>
      <c r="C30" s="513"/>
      <c r="D30" s="471"/>
      <c r="E30" s="472"/>
      <c r="F30" s="472"/>
      <c r="G30" s="473"/>
      <c r="I30" s="327" t="s">
        <v>76</v>
      </c>
      <c r="J30" s="5"/>
      <c r="L30" s="327" t="s">
        <v>77</v>
      </c>
      <c r="M30" s="5"/>
    </row>
    <row r="31" spans="2:15" ht="4.9000000000000004" customHeight="1" x14ac:dyDescent="0.2"/>
    <row r="32" spans="2:15" ht="14.1" customHeight="1" x14ac:dyDescent="0.2">
      <c r="B32" s="505" t="s">
        <v>550</v>
      </c>
      <c r="C32" s="506"/>
      <c r="D32" s="471"/>
      <c r="E32" s="472"/>
      <c r="F32" s="472"/>
      <c r="G32" s="473"/>
      <c r="I32" s="505" t="s">
        <v>555</v>
      </c>
      <c r="J32" s="507"/>
      <c r="K32" s="506"/>
      <c r="L32" s="471"/>
      <c r="M32" s="472"/>
      <c r="N32" s="472"/>
      <c r="O32" s="473"/>
    </row>
    <row r="33" spans="2:15" ht="14.1" customHeight="1" x14ac:dyDescent="0.2">
      <c r="B33" s="505" t="s">
        <v>551</v>
      </c>
      <c r="C33" s="506"/>
      <c r="D33" s="471"/>
      <c r="E33" s="472"/>
      <c r="F33" s="472"/>
      <c r="G33" s="473"/>
      <c r="I33" s="505" t="s">
        <v>556</v>
      </c>
      <c r="J33" s="507"/>
      <c r="K33" s="506"/>
      <c r="L33" s="488"/>
      <c r="M33" s="489"/>
      <c r="N33" s="489"/>
      <c r="O33" s="490"/>
    </row>
    <row r="34" spans="2:15" ht="14.1" customHeight="1" x14ac:dyDescent="0.2">
      <c r="B34" s="505" t="s">
        <v>552</v>
      </c>
      <c r="C34" s="506"/>
      <c r="D34" s="471"/>
      <c r="E34" s="472"/>
      <c r="F34" s="472"/>
      <c r="G34" s="473"/>
      <c r="I34" s="505" t="s">
        <v>557</v>
      </c>
      <c r="J34" s="507"/>
      <c r="K34" s="506"/>
      <c r="L34" s="488"/>
      <c r="M34" s="489"/>
      <c r="N34" s="489"/>
      <c r="O34" s="490"/>
    </row>
    <row r="35" spans="2:15" ht="14.1" customHeight="1" x14ac:dyDescent="0.2">
      <c r="B35" s="505" t="s">
        <v>553</v>
      </c>
      <c r="C35" s="506"/>
      <c r="D35" s="471"/>
      <c r="E35" s="472"/>
      <c r="F35" s="472"/>
      <c r="G35" s="473"/>
      <c r="I35" s="505" t="s">
        <v>558</v>
      </c>
      <c r="J35" s="507"/>
      <c r="K35" s="506"/>
      <c r="L35" s="508"/>
      <c r="M35" s="472"/>
      <c r="N35" s="472"/>
      <c r="O35" s="473"/>
    </row>
    <row r="36" spans="2:15" ht="4.9000000000000004" customHeight="1" thickBot="1" x14ac:dyDescent="0.25">
      <c r="B36" s="201"/>
      <c r="C36" s="201"/>
      <c r="D36" s="201"/>
      <c r="E36" s="201"/>
      <c r="F36" s="201"/>
      <c r="G36" s="201"/>
      <c r="H36" s="201"/>
      <c r="I36" s="201"/>
      <c r="J36" s="201"/>
      <c r="K36" s="201"/>
      <c r="L36" s="201"/>
      <c r="M36" s="201"/>
      <c r="N36" s="201"/>
      <c r="O36" s="201"/>
    </row>
    <row r="37" spans="2:15" ht="4.9000000000000004" customHeight="1" thickTop="1" x14ac:dyDescent="0.2"/>
    <row r="38" spans="2:15" ht="14.1" customHeight="1" x14ac:dyDescent="0.2">
      <c r="B38" s="512" t="s">
        <v>561</v>
      </c>
      <c r="C38" s="513"/>
      <c r="D38" s="471"/>
      <c r="E38" s="472"/>
      <c r="F38" s="472"/>
      <c r="G38" s="473"/>
      <c r="I38" s="329"/>
      <c r="J38" s="155"/>
      <c r="K38" s="231"/>
      <c r="L38" s="329"/>
      <c r="M38" s="155"/>
      <c r="N38" s="231"/>
    </row>
    <row r="39" spans="2:15" ht="4.9000000000000004" customHeight="1" x14ac:dyDescent="0.2"/>
    <row r="40" spans="2:15" ht="14.1" customHeight="1" x14ac:dyDescent="0.2">
      <c r="B40" s="505" t="s">
        <v>550</v>
      </c>
      <c r="C40" s="506"/>
      <c r="D40" s="471"/>
      <c r="E40" s="472"/>
      <c r="F40" s="472"/>
      <c r="G40" s="473"/>
      <c r="I40" s="505" t="s">
        <v>555</v>
      </c>
      <c r="J40" s="507"/>
      <c r="K40" s="506"/>
      <c r="L40" s="471"/>
      <c r="M40" s="472"/>
      <c r="N40" s="472"/>
      <c r="O40" s="473"/>
    </row>
    <row r="41" spans="2:15" ht="14.1" customHeight="1" x14ac:dyDescent="0.2">
      <c r="B41" s="505" t="s">
        <v>551</v>
      </c>
      <c r="C41" s="506"/>
      <c r="D41" s="471"/>
      <c r="E41" s="472"/>
      <c r="F41" s="472"/>
      <c r="G41" s="473"/>
      <c r="I41" s="505" t="s">
        <v>556</v>
      </c>
      <c r="J41" s="507"/>
      <c r="K41" s="506"/>
      <c r="L41" s="488"/>
      <c r="M41" s="489"/>
      <c r="N41" s="489"/>
      <c r="O41" s="490"/>
    </row>
    <row r="42" spans="2:15" ht="14.1" customHeight="1" x14ac:dyDescent="0.2">
      <c r="B42" s="505" t="s">
        <v>552</v>
      </c>
      <c r="C42" s="506"/>
      <c r="D42" s="471"/>
      <c r="E42" s="472"/>
      <c r="F42" s="472"/>
      <c r="G42" s="473"/>
      <c r="I42" s="505" t="s">
        <v>557</v>
      </c>
      <c r="J42" s="507"/>
      <c r="K42" s="506"/>
      <c r="L42" s="488"/>
      <c r="M42" s="489"/>
      <c r="N42" s="489"/>
      <c r="O42" s="490"/>
    </row>
    <row r="43" spans="2:15" ht="14.1" customHeight="1" x14ac:dyDescent="0.2">
      <c r="B43" s="505" t="s">
        <v>553</v>
      </c>
      <c r="C43" s="506"/>
      <c r="D43" s="471"/>
      <c r="E43" s="472"/>
      <c r="F43" s="472"/>
      <c r="G43" s="473"/>
      <c r="I43" s="505" t="s">
        <v>558</v>
      </c>
      <c r="J43" s="507"/>
      <c r="K43" s="506"/>
      <c r="L43" s="508"/>
      <c r="M43" s="472"/>
      <c r="N43" s="472"/>
      <c r="O43" s="473"/>
    </row>
    <row r="44" spans="2:15" ht="4.9000000000000004" customHeight="1" thickBot="1" x14ac:dyDescent="0.25">
      <c r="B44" s="201"/>
      <c r="C44" s="201"/>
      <c r="D44" s="201"/>
      <c r="E44" s="201"/>
      <c r="F44" s="201"/>
      <c r="G44" s="201"/>
      <c r="H44" s="201"/>
      <c r="I44" s="201"/>
      <c r="J44" s="201"/>
      <c r="K44" s="201"/>
      <c r="L44" s="201"/>
      <c r="M44" s="201"/>
      <c r="N44" s="201"/>
      <c r="O44" s="201"/>
    </row>
    <row r="45" spans="2:15" ht="4.9000000000000004" customHeight="1" thickTop="1" x14ac:dyDescent="0.2"/>
    <row r="46" spans="2:15" ht="14.1" customHeight="1" x14ac:dyDescent="0.2">
      <c r="B46" s="512" t="s">
        <v>560</v>
      </c>
      <c r="C46" s="513"/>
      <c r="D46" s="471"/>
      <c r="E46" s="472"/>
      <c r="F46" s="472"/>
      <c r="G46" s="473"/>
      <c r="I46" s="329"/>
      <c r="J46" s="155"/>
      <c r="K46" s="231"/>
      <c r="L46" s="329"/>
      <c r="M46" s="155"/>
      <c r="N46" s="231"/>
    </row>
    <row r="47" spans="2:15" ht="4.9000000000000004" customHeight="1" x14ac:dyDescent="0.2"/>
    <row r="48" spans="2:15" ht="14.1" customHeight="1" x14ac:dyDescent="0.2">
      <c r="B48" s="505" t="s">
        <v>550</v>
      </c>
      <c r="C48" s="506"/>
      <c r="D48" s="471"/>
      <c r="E48" s="472"/>
      <c r="F48" s="472"/>
      <c r="G48" s="473"/>
      <c r="I48" s="505" t="s">
        <v>555</v>
      </c>
      <c r="J48" s="507"/>
      <c r="K48" s="506"/>
      <c r="L48" s="471"/>
      <c r="M48" s="472"/>
      <c r="N48" s="472"/>
      <c r="O48" s="473"/>
    </row>
    <row r="49" spans="2:15" ht="14.1" customHeight="1" x14ac:dyDescent="0.2">
      <c r="B49" s="505" t="s">
        <v>551</v>
      </c>
      <c r="C49" s="506"/>
      <c r="D49" s="471"/>
      <c r="E49" s="472"/>
      <c r="F49" s="472"/>
      <c r="G49" s="473"/>
      <c r="I49" s="505" t="s">
        <v>556</v>
      </c>
      <c r="J49" s="507"/>
      <c r="K49" s="506"/>
      <c r="L49" s="488"/>
      <c r="M49" s="489"/>
      <c r="N49" s="489"/>
      <c r="O49" s="490"/>
    </row>
    <row r="50" spans="2:15" ht="14.1" customHeight="1" x14ac:dyDescent="0.2">
      <c r="B50" s="505" t="s">
        <v>552</v>
      </c>
      <c r="C50" s="506"/>
      <c r="D50" s="471"/>
      <c r="E50" s="472"/>
      <c r="F50" s="472"/>
      <c r="G50" s="473"/>
      <c r="I50" s="505" t="s">
        <v>557</v>
      </c>
      <c r="J50" s="507"/>
      <c r="K50" s="506"/>
      <c r="L50" s="488"/>
      <c r="M50" s="489"/>
      <c r="N50" s="489"/>
      <c r="O50" s="490"/>
    </row>
    <row r="51" spans="2:15" ht="14.1" customHeight="1" x14ac:dyDescent="0.2">
      <c r="B51" s="505" t="s">
        <v>553</v>
      </c>
      <c r="C51" s="506"/>
      <c r="D51" s="471"/>
      <c r="E51" s="472"/>
      <c r="F51" s="472"/>
      <c r="G51" s="473"/>
      <c r="I51" s="505" t="s">
        <v>558</v>
      </c>
      <c r="J51" s="507"/>
      <c r="K51" s="506"/>
      <c r="L51" s="508"/>
      <c r="M51" s="472"/>
      <c r="N51" s="472"/>
      <c r="O51" s="473"/>
    </row>
    <row r="52" spans="2:15" ht="4.9000000000000004" customHeight="1" thickBot="1" x14ac:dyDescent="0.25">
      <c r="B52" s="201"/>
      <c r="C52" s="201"/>
      <c r="D52" s="201"/>
      <c r="E52" s="201"/>
      <c r="F52" s="201"/>
      <c r="G52" s="201"/>
      <c r="H52" s="201"/>
      <c r="I52" s="201"/>
      <c r="J52" s="201"/>
      <c r="K52" s="201"/>
      <c r="L52" s="201"/>
      <c r="M52" s="201"/>
      <c r="N52" s="201"/>
      <c r="O52" s="201"/>
    </row>
    <row r="53" spans="2:15" ht="4.9000000000000004" customHeight="1" thickTop="1" x14ac:dyDescent="0.2"/>
    <row r="54" spans="2:15" ht="14.1" customHeight="1" x14ac:dyDescent="0.2">
      <c r="B54" s="512" t="s">
        <v>562</v>
      </c>
      <c r="C54" s="513"/>
      <c r="D54" s="471"/>
      <c r="E54" s="472"/>
      <c r="F54" s="472"/>
      <c r="G54" s="473"/>
      <c r="I54" s="329"/>
      <c r="J54" s="155"/>
      <c r="K54" s="231"/>
      <c r="L54" s="329"/>
      <c r="M54" s="155"/>
      <c r="N54" s="231"/>
    </row>
    <row r="55" spans="2:15" ht="4.9000000000000004" customHeight="1" x14ac:dyDescent="0.2"/>
    <row r="56" spans="2:15" ht="14.1" customHeight="1" x14ac:dyDescent="0.2">
      <c r="B56" s="505" t="s">
        <v>550</v>
      </c>
      <c r="C56" s="506"/>
      <c r="D56" s="471"/>
      <c r="E56" s="472"/>
      <c r="F56" s="472"/>
      <c r="G56" s="473"/>
      <c r="I56" s="505" t="s">
        <v>555</v>
      </c>
      <c r="J56" s="507"/>
      <c r="K56" s="506"/>
      <c r="L56" s="471"/>
      <c r="M56" s="472"/>
      <c r="N56" s="472"/>
      <c r="O56" s="473"/>
    </row>
    <row r="57" spans="2:15" ht="14.1" customHeight="1" x14ac:dyDescent="0.2">
      <c r="B57" s="505" t="s">
        <v>551</v>
      </c>
      <c r="C57" s="506"/>
      <c r="D57" s="471"/>
      <c r="E57" s="472"/>
      <c r="F57" s="472"/>
      <c r="G57" s="473"/>
      <c r="I57" s="505" t="s">
        <v>556</v>
      </c>
      <c r="J57" s="507"/>
      <c r="K57" s="506"/>
      <c r="L57" s="488"/>
      <c r="M57" s="489"/>
      <c r="N57" s="489"/>
      <c r="O57" s="490"/>
    </row>
    <row r="58" spans="2:15" ht="14.1" customHeight="1" x14ac:dyDescent="0.2">
      <c r="B58" s="505" t="s">
        <v>552</v>
      </c>
      <c r="C58" s="506"/>
      <c r="D58" s="471"/>
      <c r="E58" s="472"/>
      <c r="F58" s="472"/>
      <c r="G58" s="473"/>
      <c r="I58" s="505" t="s">
        <v>557</v>
      </c>
      <c r="J58" s="507"/>
      <c r="K58" s="506"/>
      <c r="L58" s="488"/>
      <c r="M58" s="489"/>
      <c r="N58" s="489"/>
      <c r="O58" s="490"/>
    </row>
    <row r="59" spans="2:15" ht="14.1" customHeight="1" x14ac:dyDescent="0.2">
      <c r="B59" s="505" t="s">
        <v>553</v>
      </c>
      <c r="C59" s="506"/>
      <c r="D59" s="471"/>
      <c r="E59" s="472"/>
      <c r="F59" s="472"/>
      <c r="G59" s="473"/>
      <c r="I59" s="505" t="s">
        <v>558</v>
      </c>
      <c r="J59" s="507"/>
      <c r="K59" s="506"/>
      <c r="L59" s="508"/>
      <c r="M59" s="472"/>
      <c r="N59" s="472"/>
      <c r="O59" s="473"/>
    </row>
    <row r="60" spans="2:15" ht="4.9000000000000004" customHeight="1" thickBot="1" x14ac:dyDescent="0.25">
      <c r="B60" s="201"/>
      <c r="C60" s="201"/>
      <c r="D60" s="201"/>
      <c r="E60" s="201"/>
      <c r="F60" s="201"/>
      <c r="G60" s="201"/>
      <c r="H60" s="201"/>
      <c r="I60" s="201"/>
      <c r="J60" s="201"/>
      <c r="K60" s="201"/>
      <c r="L60" s="201"/>
      <c r="M60" s="201"/>
      <c r="N60" s="201"/>
      <c r="O60" s="201"/>
    </row>
    <row r="61" spans="2:15" ht="4.9000000000000004" customHeight="1" thickTop="1" x14ac:dyDescent="0.2"/>
    <row r="62" spans="2:15" ht="14.1" customHeight="1" x14ac:dyDescent="0.2">
      <c r="B62" s="512" t="s">
        <v>563</v>
      </c>
      <c r="C62" s="513"/>
      <c r="D62" s="471"/>
      <c r="E62" s="472"/>
      <c r="F62" s="472"/>
      <c r="G62" s="473"/>
      <c r="I62" s="509" t="s">
        <v>1072</v>
      </c>
      <c r="J62" s="519"/>
      <c r="K62" s="520"/>
      <c r="L62" s="471"/>
      <c r="M62" s="472"/>
      <c r="N62" s="472"/>
      <c r="O62" s="473"/>
    </row>
    <row r="63" spans="2:15" ht="4.9000000000000004" customHeight="1" x14ac:dyDescent="0.2"/>
    <row r="64" spans="2:15" ht="14.1" customHeight="1" x14ac:dyDescent="0.2">
      <c r="B64" s="505" t="s">
        <v>550</v>
      </c>
      <c r="C64" s="506"/>
      <c r="D64" s="471"/>
      <c r="E64" s="472"/>
      <c r="F64" s="472"/>
      <c r="G64" s="473"/>
      <c r="I64" s="505" t="s">
        <v>555</v>
      </c>
      <c r="J64" s="507"/>
      <c r="K64" s="506"/>
      <c r="L64" s="471"/>
      <c r="M64" s="472"/>
      <c r="N64" s="472"/>
      <c r="O64" s="473"/>
    </row>
    <row r="65" spans="2:15" ht="14.1" customHeight="1" x14ac:dyDescent="0.2">
      <c r="B65" s="505" t="s">
        <v>551</v>
      </c>
      <c r="C65" s="506"/>
      <c r="D65" s="471"/>
      <c r="E65" s="472"/>
      <c r="F65" s="472"/>
      <c r="G65" s="473"/>
      <c r="I65" s="505" t="s">
        <v>556</v>
      </c>
      <c r="J65" s="507"/>
      <c r="K65" s="506"/>
      <c r="L65" s="488"/>
      <c r="M65" s="489"/>
      <c r="N65" s="489"/>
      <c r="O65" s="490"/>
    </row>
    <row r="66" spans="2:15" ht="14.1" customHeight="1" x14ac:dyDescent="0.2">
      <c r="B66" s="505" t="s">
        <v>552</v>
      </c>
      <c r="C66" s="506"/>
      <c r="D66" s="471"/>
      <c r="E66" s="472"/>
      <c r="F66" s="472"/>
      <c r="G66" s="473"/>
      <c r="I66" s="505" t="s">
        <v>557</v>
      </c>
      <c r="J66" s="507"/>
      <c r="K66" s="506"/>
      <c r="L66" s="488"/>
      <c r="M66" s="489"/>
      <c r="N66" s="489"/>
      <c r="O66" s="490"/>
    </row>
    <row r="67" spans="2:15" ht="14.1" customHeight="1" x14ac:dyDescent="0.2">
      <c r="B67" s="505" t="s">
        <v>553</v>
      </c>
      <c r="C67" s="506"/>
      <c r="D67" s="471"/>
      <c r="E67" s="472"/>
      <c r="F67" s="472"/>
      <c r="G67" s="473"/>
      <c r="I67" s="505" t="s">
        <v>558</v>
      </c>
      <c r="J67" s="507"/>
      <c r="K67" s="506"/>
      <c r="L67" s="508"/>
      <c r="M67" s="472"/>
      <c r="N67" s="472"/>
      <c r="O67" s="473"/>
    </row>
    <row r="68" spans="2:15" ht="4.9000000000000004" customHeight="1" x14ac:dyDescent="0.2"/>
    <row r="69" spans="2:15" ht="14.1" customHeight="1" x14ac:dyDescent="0.2">
      <c r="B69" s="512" t="s">
        <v>1070</v>
      </c>
      <c r="C69" s="513"/>
      <c r="D69" s="471"/>
      <c r="E69" s="472"/>
      <c r="F69" s="472"/>
      <c r="G69" s="473"/>
      <c r="I69" s="509" t="s">
        <v>1071</v>
      </c>
      <c r="J69" s="510"/>
      <c r="K69" s="510"/>
      <c r="L69" s="511"/>
      <c r="M69" s="471"/>
      <c r="N69" s="472"/>
      <c r="O69" s="473"/>
    </row>
    <row r="70" spans="2:15" ht="4.9000000000000004" customHeight="1" x14ac:dyDescent="0.2"/>
    <row r="71" spans="2:15" ht="14.1" customHeight="1" x14ac:dyDescent="0.2">
      <c r="B71" s="505" t="s">
        <v>550</v>
      </c>
      <c r="C71" s="506"/>
      <c r="D71" s="471"/>
      <c r="E71" s="472"/>
      <c r="F71" s="472"/>
      <c r="G71" s="473"/>
      <c r="I71" s="505" t="s">
        <v>555</v>
      </c>
      <c r="J71" s="507"/>
      <c r="K71" s="506"/>
      <c r="L71" s="471"/>
      <c r="M71" s="472"/>
      <c r="N71" s="472"/>
      <c r="O71" s="473"/>
    </row>
    <row r="72" spans="2:15" ht="14.1" customHeight="1" x14ac:dyDescent="0.2">
      <c r="B72" s="505" t="s">
        <v>551</v>
      </c>
      <c r="C72" s="506"/>
      <c r="D72" s="471"/>
      <c r="E72" s="472"/>
      <c r="F72" s="472"/>
      <c r="G72" s="473"/>
      <c r="I72" s="505" t="s">
        <v>556</v>
      </c>
      <c r="J72" s="507"/>
      <c r="K72" s="506"/>
      <c r="L72" s="488"/>
      <c r="M72" s="489"/>
      <c r="N72" s="489"/>
      <c r="O72" s="490"/>
    </row>
    <row r="73" spans="2:15" ht="14.1" customHeight="1" x14ac:dyDescent="0.2">
      <c r="B73" s="505" t="s">
        <v>552</v>
      </c>
      <c r="C73" s="506"/>
      <c r="D73" s="471"/>
      <c r="E73" s="472"/>
      <c r="F73" s="472"/>
      <c r="G73" s="473"/>
      <c r="I73" s="505" t="s">
        <v>557</v>
      </c>
      <c r="J73" s="507"/>
      <c r="K73" s="506"/>
      <c r="L73" s="488"/>
      <c r="M73" s="489"/>
      <c r="N73" s="489"/>
      <c r="O73" s="490"/>
    </row>
    <row r="74" spans="2:15" ht="14.1" customHeight="1" x14ac:dyDescent="0.2">
      <c r="B74" s="505" t="s">
        <v>553</v>
      </c>
      <c r="C74" s="506"/>
      <c r="D74" s="471"/>
      <c r="E74" s="472"/>
      <c r="F74" s="472"/>
      <c r="G74" s="473"/>
      <c r="I74" s="505" t="s">
        <v>558</v>
      </c>
      <c r="J74" s="507"/>
      <c r="K74" s="506"/>
      <c r="L74" s="508"/>
      <c r="M74" s="472"/>
      <c r="N74" s="472"/>
      <c r="O74" s="473"/>
    </row>
    <row r="75" spans="2:15" ht="4.9000000000000004" customHeight="1" thickBot="1" x14ac:dyDescent="0.25">
      <c r="B75" s="201"/>
      <c r="C75" s="201"/>
      <c r="D75" s="201"/>
      <c r="E75" s="201"/>
      <c r="F75" s="201"/>
      <c r="G75" s="201"/>
      <c r="H75" s="201"/>
      <c r="I75" s="201"/>
      <c r="J75" s="201"/>
      <c r="K75" s="201"/>
      <c r="L75" s="201"/>
      <c r="M75" s="201"/>
      <c r="N75" s="201"/>
      <c r="O75" s="201"/>
    </row>
    <row r="76" spans="2:15" ht="13.5" thickTop="1" x14ac:dyDescent="0.2">
      <c r="O76" s="105" t="s">
        <v>109</v>
      </c>
    </row>
  </sheetData>
  <sheetProtection password="9317" sheet="1" objects="1" scenarios="1"/>
  <mergeCells count="159">
    <mergeCell ref="B57:C57"/>
    <mergeCell ref="D57:G57"/>
    <mergeCell ref="I57:K57"/>
    <mergeCell ref="L57:O57"/>
    <mergeCell ref="B58:C58"/>
    <mergeCell ref="D58:G58"/>
    <mergeCell ref="I58:K58"/>
    <mergeCell ref="L58:O58"/>
    <mergeCell ref="B59:C59"/>
    <mergeCell ref="D59:G59"/>
    <mergeCell ref="I59:K59"/>
    <mergeCell ref="L59:O59"/>
    <mergeCell ref="I65:K65"/>
    <mergeCell ref="L65:O65"/>
    <mergeCell ref="B62:C62"/>
    <mergeCell ref="D62:G62"/>
    <mergeCell ref="B64:C64"/>
    <mergeCell ref="D64:G64"/>
    <mergeCell ref="I64:K64"/>
    <mergeCell ref="L64:O64"/>
    <mergeCell ref="B65:C65"/>
    <mergeCell ref="D65:G65"/>
    <mergeCell ref="I62:K62"/>
    <mergeCell ref="L62:O62"/>
    <mergeCell ref="B54:C54"/>
    <mergeCell ref="B56:C56"/>
    <mergeCell ref="D56:G56"/>
    <mergeCell ref="I56:K56"/>
    <mergeCell ref="B48:C48"/>
    <mergeCell ref="D48:G48"/>
    <mergeCell ref="I48:K48"/>
    <mergeCell ref="D46:G46"/>
    <mergeCell ref="L48:O48"/>
    <mergeCell ref="B49:C49"/>
    <mergeCell ref="D49:G49"/>
    <mergeCell ref="I49:K49"/>
    <mergeCell ref="L49:O49"/>
    <mergeCell ref="B50:C50"/>
    <mergeCell ref="D50:G50"/>
    <mergeCell ref="I50:K50"/>
    <mergeCell ref="L50:O50"/>
    <mergeCell ref="B51:C51"/>
    <mergeCell ref="D51:G51"/>
    <mergeCell ref="I51:K51"/>
    <mergeCell ref="L51:O51"/>
    <mergeCell ref="D54:G54"/>
    <mergeCell ref="L56:O56"/>
    <mergeCell ref="B35:C35"/>
    <mergeCell ref="D35:G35"/>
    <mergeCell ref="I35:K35"/>
    <mergeCell ref="L35:O35"/>
    <mergeCell ref="B38:C38"/>
    <mergeCell ref="B40:C40"/>
    <mergeCell ref="B42:C42"/>
    <mergeCell ref="D42:G42"/>
    <mergeCell ref="I42:K42"/>
    <mergeCell ref="L42:O42"/>
    <mergeCell ref="B43:C43"/>
    <mergeCell ref="D43:G43"/>
    <mergeCell ref="I43:K43"/>
    <mergeCell ref="L43:O43"/>
    <mergeCell ref="B46:C46"/>
    <mergeCell ref="L32:O32"/>
    <mergeCell ref="B41:C41"/>
    <mergeCell ref="D41:G41"/>
    <mergeCell ref="I41:K41"/>
    <mergeCell ref="L41:O41"/>
    <mergeCell ref="D40:G40"/>
    <mergeCell ref="I40:K40"/>
    <mergeCell ref="D38:G38"/>
    <mergeCell ref="L40:O40"/>
    <mergeCell ref="L33:O33"/>
    <mergeCell ref="B34:C34"/>
    <mergeCell ref="D34:G34"/>
    <mergeCell ref="I34:K34"/>
    <mergeCell ref="L34:O34"/>
    <mergeCell ref="B33:C33"/>
    <mergeCell ref="D33:G33"/>
    <mergeCell ref="I33:K33"/>
    <mergeCell ref="B32:C32"/>
    <mergeCell ref="D32:G32"/>
    <mergeCell ref="I32:K32"/>
    <mergeCell ref="B27:C27"/>
    <mergeCell ref="D27:G27"/>
    <mergeCell ref="I27:K27"/>
    <mergeCell ref="L27:O27"/>
    <mergeCell ref="B30:C30"/>
    <mergeCell ref="D18:G18"/>
    <mergeCell ref="D19:G19"/>
    <mergeCell ref="I18:K18"/>
    <mergeCell ref="I19:K19"/>
    <mergeCell ref="B26:C26"/>
    <mergeCell ref="D26:G26"/>
    <mergeCell ref="I26:K26"/>
    <mergeCell ref="L26:O26"/>
    <mergeCell ref="L18:O18"/>
    <mergeCell ref="L19:O19"/>
    <mergeCell ref="B24:C24"/>
    <mergeCell ref="D24:G24"/>
    <mergeCell ref="I24:K24"/>
    <mergeCell ref="L24:O24"/>
    <mergeCell ref="B18:C18"/>
    <mergeCell ref="B19:C19"/>
    <mergeCell ref="D30:G30"/>
    <mergeCell ref="L17:O17"/>
    <mergeCell ref="B25:C25"/>
    <mergeCell ref="D25:G25"/>
    <mergeCell ref="I25:K25"/>
    <mergeCell ref="L25:O25"/>
    <mergeCell ref="B22:C22"/>
    <mergeCell ref="D22:G22"/>
    <mergeCell ref="I17:K17"/>
    <mergeCell ref="B17:C17"/>
    <mergeCell ref="D17:G17"/>
    <mergeCell ref="I16:K16"/>
    <mergeCell ref="B16:C16"/>
    <mergeCell ref="L5:O5"/>
    <mergeCell ref="L7:O7"/>
    <mergeCell ref="L9:O9"/>
    <mergeCell ref="L11:O11"/>
    <mergeCell ref="D14:G14"/>
    <mergeCell ref="D16:G16"/>
    <mergeCell ref="L16:O16"/>
    <mergeCell ref="I5:J5"/>
    <mergeCell ref="I7:J7"/>
    <mergeCell ref="I9:J9"/>
    <mergeCell ref="I11:J11"/>
    <mergeCell ref="B5:G5"/>
    <mergeCell ref="B7:G7"/>
    <mergeCell ref="B9:G9"/>
    <mergeCell ref="B11:G11"/>
    <mergeCell ref="B67:C67"/>
    <mergeCell ref="D67:G67"/>
    <mergeCell ref="I67:K67"/>
    <mergeCell ref="L67:O67"/>
    <mergeCell ref="B66:C66"/>
    <mergeCell ref="D66:G66"/>
    <mergeCell ref="I66:K66"/>
    <mergeCell ref="L66:O66"/>
    <mergeCell ref="I69:L69"/>
    <mergeCell ref="M69:O69"/>
    <mergeCell ref="B69:C69"/>
    <mergeCell ref="D69:G69"/>
    <mergeCell ref="B71:C71"/>
    <mergeCell ref="D71:G71"/>
    <mergeCell ref="I71:K71"/>
    <mergeCell ref="L71:O71"/>
    <mergeCell ref="B73:C73"/>
    <mergeCell ref="D73:G73"/>
    <mergeCell ref="I73:K73"/>
    <mergeCell ref="L73:O73"/>
    <mergeCell ref="B74:C74"/>
    <mergeCell ref="D74:G74"/>
    <mergeCell ref="I74:K74"/>
    <mergeCell ref="L74:O74"/>
    <mergeCell ref="B72:C72"/>
    <mergeCell ref="D72:G72"/>
    <mergeCell ref="I72:K72"/>
    <mergeCell ref="L72:O72"/>
  </mergeCells>
  <phoneticPr fontId="4" type="noConversion"/>
  <printOptions horizontalCentered="1"/>
  <pageMargins left="0.25" right="0.25" top="0.75" bottom="0.75" header="0.3" footer="0.3"/>
  <pageSetup scale="85" orientation="portrait" r:id="rId1"/>
  <headerFooter alignWithMargins="0">
    <oddHeader>&amp;C&amp;"Arial,Bold"2020 Low-Income Housing Tax Credit Application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S86"/>
  <sheetViews>
    <sheetView zoomScaleNormal="100" workbookViewId="0"/>
  </sheetViews>
  <sheetFormatPr defaultColWidth="9" defaultRowHeight="12.75" x14ac:dyDescent="0.2"/>
  <cols>
    <col min="1" max="1" width="2" style="105" customWidth="1"/>
    <col min="2" max="4" width="9" style="105"/>
    <col min="5" max="5" width="6.140625" style="105" customWidth="1"/>
    <col min="6" max="6" width="8.140625" style="105" customWidth="1"/>
    <col min="7" max="7" width="6.28515625" style="105" customWidth="1"/>
    <col min="8" max="8" width="5.7109375" style="105" customWidth="1"/>
    <col min="9" max="9" width="7.7109375" style="105" customWidth="1"/>
    <col min="10" max="10" width="5.28515625" style="105" customWidth="1"/>
    <col min="11" max="11" width="6.140625" style="105" customWidth="1"/>
    <col min="12" max="12" width="1.140625" style="105" customWidth="1"/>
    <col min="13" max="13" width="14.140625" style="105" customWidth="1"/>
    <col min="14" max="14" width="6.7109375" style="105" customWidth="1"/>
    <col min="15" max="15" width="5.7109375" style="105" customWidth="1"/>
    <col min="16" max="16" width="5.85546875" style="105" customWidth="1"/>
    <col min="17" max="17" width="5.7109375" style="105" customWidth="1"/>
    <col min="18" max="18" width="2" style="105" customWidth="1"/>
    <col min="19" max="16384" width="9" style="105"/>
  </cols>
  <sheetData>
    <row r="1" spans="2:17" x14ac:dyDescent="0.2">
      <c r="B1" s="324">
        <f>'1'!J4</f>
        <v>0</v>
      </c>
      <c r="F1" s="154"/>
      <c r="P1" s="521">
        <f>'1'!P4</f>
        <v>0</v>
      </c>
      <c r="Q1" s="521"/>
    </row>
    <row r="2" spans="2:17" ht="5.25" customHeight="1" x14ac:dyDescent="0.2"/>
    <row r="3" spans="2:17" ht="15.75" x14ac:dyDescent="0.25">
      <c r="B3" s="184" t="s">
        <v>81</v>
      </c>
      <c r="C3" s="178"/>
      <c r="D3" s="178"/>
      <c r="E3" s="178"/>
      <c r="F3" s="178"/>
      <c r="G3" s="178"/>
      <c r="H3" s="178"/>
      <c r="I3" s="178"/>
      <c r="J3" s="178"/>
      <c r="K3" s="178"/>
      <c r="L3" s="178"/>
      <c r="M3" s="178"/>
      <c r="N3" s="178"/>
      <c r="O3" s="178"/>
      <c r="P3" s="178"/>
      <c r="Q3" s="178"/>
    </row>
    <row r="4" spans="2:17" ht="7.9" customHeight="1" x14ac:dyDescent="0.2"/>
    <row r="5" spans="2:17" x14ac:dyDescent="0.2">
      <c r="B5" s="105" t="s">
        <v>800</v>
      </c>
      <c r="G5" s="183" t="s">
        <v>45</v>
      </c>
      <c r="H5" s="5"/>
      <c r="I5" s="183" t="s">
        <v>44</v>
      </c>
      <c r="J5" s="5"/>
      <c r="M5" s="105" t="s">
        <v>88</v>
      </c>
      <c r="P5" s="522">
        <f>'1'!M47</f>
        <v>0</v>
      </c>
      <c r="Q5" s="523"/>
    </row>
    <row r="6" spans="2:17" ht="4.9000000000000004" customHeight="1" x14ac:dyDescent="0.2"/>
    <row r="7" spans="2:17" x14ac:dyDescent="0.2">
      <c r="B7" s="105" t="s">
        <v>82</v>
      </c>
      <c r="G7" s="183" t="s">
        <v>45</v>
      </c>
      <c r="H7" s="5"/>
      <c r="I7" s="183" t="s">
        <v>44</v>
      </c>
      <c r="J7" s="5"/>
      <c r="M7" s="105" t="s">
        <v>91</v>
      </c>
      <c r="P7" s="494"/>
      <c r="Q7" s="495"/>
    </row>
    <row r="8" spans="2:17" ht="4.9000000000000004" customHeight="1" x14ac:dyDescent="0.2"/>
    <row r="9" spans="2:17" x14ac:dyDescent="0.2">
      <c r="B9" s="105" t="s">
        <v>83</v>
      </c>
      <c r="G9" s="183" t="s">
        <v>45</v>
      </c>
      <c r="H9" s="5"/>
      <c r="I9" s="183" t="s">
        <v>44</v>
      </c>
      <c r="J9" s="5"/>
      <c r="M9" s="105" t="s">
        <v>90</v>
      </c>
      <c r="P9" s="494"/>
      <c r="Q9" s="495"/>
    </row>
    <row r="10" spans="2:17" ht="4.9000000000000004" customHeight="1" x14ac:dyDescent="0.2"/>
    <row r="11" spans="2:17" x14ac:dyDescent="0.2">
      <c r="B11" s="105" t="s">
        <v>801</v>
      </c>
      <c r="G11" s="183" t="s">
        <v>45</v>
      </c>
      <c r="H11" s="5"/>
      <c r="I11" s="183" t="s">
        <v>44</v>
      </c>
      <c r="J11" s="5"/>
      <c r="M11" s="105" t="s">
        <v>89</v>
      </c>
      <c r="P11" s="494"/>
      <c r="Q11" s="495"/>
    </row>
    <row r="12" spans="2:17" ht="5.25" customHeight="1" x14ac:dyDescent="0.2">
      <c r="G12" s="183"/>
      <c r="H12" s="155"/>
      <c r="I12" s="181"/>
      <c r="J12" s="155"/>
      <c r="P12" s="182"/>
      <c r="Q12" s="182"/>
    </row>
    <row r="13" spans="2:17" x14ac:dyDescent="0.2">
      <c r="B13" s="185" t="s">
        <v>914</v>
      </c>
      <c r="G13" s="183" t="s">
        <v>45</v>
      </c>
      <c r="H13" s="5"/>
      <c r="I13" s="183" t="s">
        <v>44</v>
      </c>
      <c r="J13" s="5"/>
      <c r="K13" s="524"/>
      <c r="L13" s="525"/>
      <c r="M13" s="525"/>
      <c r="N13" s="525"/>
      <c r="O13" s="525"/>
      <c r="P13" s="525"/>
      <c r="Q13" s="525"/>
    </row>
    <row r="14" spans="2:17" ht="4.9000000000000004" customHeight="1" x14ac:dyDescent="0.2"/>
    <row r="15" spans="2:17" x14ac:dyDescent="0.2">
      <c r="B15" s="105" t="s">
        <v>84</v>
      </c>
      <c r="G15" s="183" t="s">
        <v>45</v>
      </c>
      <c r="H15" s="5"/>
      <c r="I15" s="183" t="s">
        <v>44</v>
      </c>
      <c r="J15" s="5"/>
      <c r="M15" s="185" t="s">
        <v>1028</v>
      </c>
    </row>
    <row r="16" spans="2:17" ht="4.9000000000000004" customHeight="1" x14ac:dyDescent="0.2"/>
    <row r="17" spans="2:17" x14ac:dyDescent="0.2">
      <c r="B17" s="105" t="s">
        <v>85</v>
      </c>
      <c r="G17" s="183" t="s">
        <v>45</v>
      </c>
      <c r="H17" s="5"/>
      <c r="I17" s="183" t="s">
        <v>44</v>
      </c>
      <c r="J17" s="5"/>
      <c r="M17" s="526"/>
      <c r="N17" s="527"/>
      <c r="O17" s="527"/>
      <c r="P17" s="527"/>
      <c r="Q17" s="528"/>
    </row>
    <row r="18" spans="2:17" ht="4.9000000000000004" customHeight="1" x14ac:dyDescent="0.2"/>
    <row r="19" spans="2:17" x14ac:dyDescent="0.2">
      <c r="B19" s="105" t="s">
        <v>86</v>
      </c>
      <c r="G19" s="183" t="s">
        <v>45</v>
      </c>
      <c r="H19" s="5"/>
      <c r="I19" s="183" t="s">
        <v>44</v>
      </c>
      <c r="J19" s="5"/>
      <c r="M19" s="185" t="s">
        <v>1027</v>
      </c>
    </row>
    <row r="20" spans="2:17" ht="4.9000000000000004" customHeight="1" x14ac:dyDescent="0.2"/>
    <row r="21" spans="2:17" x14ac:dyDescent="0.2">
      <c r="B21" s="105" t="s">
        <v>87</v>
      </c>
      <c r="G21" s="183" t="s">
        <v>45</v>
      </c>
      <c r="H21" s="5"/>
      <c r="I21" s="183" t="s">
        <v>44</v>
      </c>
      <c r="J21" s="5"/>
      <c r="M21" s="526"/>
      <c r="N21" s="527"/>
      <c r="O21" s="527"/>
      <c r="P21" s="527"/>
      <c r="Q21" s="528"/>
    </row>
    <row r="22" spans="2:17" ht="7.9" customHeight="1" x14ac:dyDescent="0.2"/>
    <row r="23" spans="2:17" x14ac:dyDescent="0.2">
      <c r="B23" s="154" t="s">
        <v>92</v>
      </c>
      <c r="D23" s="476"/>
      <c r="E23" s="477"/>
      <c r="F23" s="477"/>
      <c r="G23" s="477"/>
      <c r="H23" s="477"/>
      <c r="I23" s="477"/>
      <c r="J23" s="477"/>
      <c r="K23" s="477"/>
      <c r="L23" s="477"/>
      <c r="M23" s="477"/>
      <c r="N23" s="477"/>
      <c r="O23" s="477"/>
      <c r="P23" s="477"/>
      <c r="Q23" s="478"/>
    </row>
    <row r="24" spans="2:17" x14ac:dyDescent="0.2">
      <c r="D24" s="479"/>
      <c r="E24" s="480"/>
      <c r="F24" s="480"/>
      <c r="G24" s="480"/>
      <c r="H24" s="480"/>
      <c r="I24" s="480"/>
      <c r="J24" s="480"/>
      <c r="K24" s="480"/>
      <c r="L24" s="480"/>
      <c r="M24" s="480"/>
      <c r="N24" s="480"/>
      <c r="O24" s="480"/>
      <c r="P24" s="480"/>
      <c r="Q24" s="481"/>
    </row>
    <row r="25" spans="2:17" ht="6.6" customHeight="1" x14ac:dyDescent="0.2"/>
    <row r="26" spans="2:17" x14ac:dyDescent="0.2">
      <c r="B26" s="105" t="s">
        <v>93</v>
      </c>
      <c r="G26" s="183"/>
      <c r="I26" s="183"/>
      <c r="N26" s="183" t="s">
        <v>45</v>
      </c>
      <c r="O26" s="5"/>
      <c r="P26" s="183" t="s">
        <v>44</v>
      </c>
      <c r="Q26" s="5"/>
    </row>
    <row r="27" spans="2:17" ht="4.9000000000000004" customHeight="1" x14ac:dyDescent="0.2">
      <c r="G27" s="183"/>
      <c r="I27" s="183"/>
      <c r="J27" s="183"/>
    </row>
    <row r="28" spans="2:17" x14ac:dyDescent="0.2">
      <c r="B28" s="154" t="s">
        <v>727</v>
      </c>
      <c r="D28" s="9"/>
      <c r="G28" s="183"/>
      <c r="I28" s="183"/>
      <c r="J28" s="183"/>
    </row>
    <row r="29" spans="2:17" ht="5.25" customHeight="1" x14ac:dyDescent="0.2"/>
    <row r="30" spans="2:17" x14ac:dyDescent="0.2">
      <c r="B30" s="105" t="s">
        <v>94</v>
      </c>
      <c r="G30" s="183"/>
      <c r="I30" s="183"/>
      <c r="N30" s="183" t="s">
        <v>45</v>
      </c>
      <c r="O30" s="5"/>
      <c r="P30" s="183" t="s">
        <v>44</v>
      </c>
      <c r="Q30" s="5"/>
    </row>
    <row r="31" spans="2:17" ht="6.6" customHeight="1" x14ac:dyDescent="0.2"/>
    <row r="32" spans="2:17" x14ac:dyDescent="0.2">
      <c r="B32" s="529" t="s">
        <v>95</v>
      </c>
      <c r="C32" s="529"/>
      <c r="D32" s="529"/>
      <c r="E32" s="529"/>
      <c r="F32" s="529"/>
      <c r="G32" s="529"/>
      <c r="H32" s="529"/>
      <c r="I32" s="529"/>
      <c r="J32" s="529"/>
      <c r="K32" s="529"/>
      <c r="L32" s="529"/>
      <c r="M32" s="529"/>
      <c r="N32" s="529"/>
      <c r="O32" s="529"/>
      <c r="P32" s="529"/>
      <c r="Q32" s="529"/>
    </row>
    <row r="33" spans="2:19" ht="10.15" customHeight="1" x14ac:dyDescent="0.2"/>
    <row r="34" spans="2:19" ht="15.75" x14ac:dyDescent="0.25">
      <c r="B34" s="184" t="s">
        <v>975</v>
      </c>
      <c r="C34" s="331"/>
      <c r="D34" s="331"/>
      <c r="E34" s="331"/>
      <c r="F34" s="331"/>
      <c r="G34" s="331"/>
      <c r="H34" s="331"/>
      <c r="I34" s="331"/>
      <c r="J34" s="331"/>
      <c r="K34" s="331"/>
      <c r="L34" s="331"/>
      <c r="M34" s="331"/>
      <c r="N34" s="331"/>
      <c r="O34" s="331"/>
      <c r="P34" s="331"/>
      <c r="Q34" s="331"/>
    </row>
    <row r="35" spans="2:19" ht="7.9" customHeight="1" x14ac:dyDescent="0.2"/>
    <row r="36" spans="2:19" ht="13.9" customHeight="1" x14ac:dyDescent="0.2">
      <c r="B36" s="5"/>
      <c r="C36" s="105" t="s">
        <v>96</v>
      </c>
      <c r="H36" s="105" t="s">
        <v>100</v>
      </c>
      <c r="K36" s="491"/>
      <c r="L36" s="492"/>
      <c r="M36" s="495"/>
    </row>
    <row r="37" spans="2:19" ht="4.9000000000000004" customHeight="1" x14ac:dyDescent="0.2"/>
    <row r="38" spans="2:19" ht="13.9" customHeight="1" x14ac:dyDescent="0.2">
      <c r="B38" s="5"/>
      <c r="C38" s="105" t="s">
        <v>97</v>
      </c>
      <c r="H38" s="105" t="s">
        <v>98</v>
      </c>
      <c r="K38" s="462"/>
      <c r="L38" s="530"/>
      <c r="M38" s="484"/>
    </row>
    <row r="39" spans="2:19" ht="4.9000000000000004" customHeight="1" x14ac:dyDescent="0.2"/>
    <row r="40" spans="2:19" ht="13.9" customHeight="1" x14ac:dyDescent="0.2">
      <c r="B40" s="5"/>
      <c r="C40" s="105" t="s">
        <v>810</v>
      </c>
      <c r="H40" s="105" t="s">
        <v>99</v>
      </c>
      <c r="K40" s="494"/>
      <c r="L40" s="531"/>
      <c r="M40" s="495"/>
    </row>
    <row r="41" spans="2:19" ht="4.9000000000000004" customHeight="1" x14ac:dyDescent="0.2"/>
    <row r="42" spans="2:19" ht="16.5" customHeight="1" x14ac:dyDescent="0.2">
      <c r="B42" s="105" t="s">
        <v>101</v>
      </c>
      <c r="H42" s="471"/>
      <c r="I42" s="472"/>
      <c r="J42" s="472"/>
      <c r="K42" s="472"/>
      <c r="L42" s="472"/>
      <c r="M42" s="472"/>
      <c r="N42" s="472"/>
      <c r="O42" s="472"/>
      <c r="P42" s="472"/>
      <c r="Q42" s="473"/>
    </row>
    <row r="43" spans="2:19" ht="4.9000000000000004" customHeight="1" x14ac:dyDescent="0.2"/>
    <row r="44" spans="2:19" ht="16.5" customHeight="1" x14ac:dyDescent="0.2">
      <c r="B44" s="218" t="s">
        <v>565</v>
      </c>
      <c r="C44" s="471"/>
      <c r="D44" s="472"/>
      <c r="E44" s="472"/>
      <c r="F44" s="472"/>
      <c r="G44" s="472"/>
      <c r="H44" s="472"/>
      <c r="I44" s="472"/>
      <c r="J44" s="472"/>
      <c r="K44" s="472"/>
      <c r="L44" s="472"/>
      <c r="M44" s="472"/>
      <c r="N44" s="472"/>
      <c r="O44" s="472"/>
      <c r="P44" s="472"/>
      <c r="Q44" s="473"/>
    </row>
    <row r="45" spans="2:19" ht="16.5" customHeight="1" x14ac:dyDescent="0.2">
      <c r="B45" s="218" t="s">
        <v>551</v>
      </c>
      <c r="C45" s="471"/>
      <c r="D45" s="472"/>
      <c r="E45" s="472"/>
      <c r="F45" s="472"/>
      <c r="G45" s="472"/>
      <c r="H45" s="472"/>
      <c r="I45" s="472"/>
      <c r="J45" s="472"/>
      <c r="K45" s="472"/>
      <c r="L45" s="472"/>
      <c r="M45" s="472"/>
      <c r="N45" s="472"/>
      <c r="O45" s="472"/>
      <c r="P45" s="472"/>
      <c r="Q45" s="473"/>
    </row>
    <row r="46" spans="2:19" ht="16.5" customHeight="1" x14ac:dyDescent="0.2">
      <c r="B46" s="218" t="s">
        <v>552</v>
      </c>
      <c r="C46" s="471"/>
      <c r="D46" s="472"/>
      <c r="E46" s="472"/>
      <c r="F46" s="472"/>
      <c r="G46" s="473"/>
      <c r="H46" s="332"/>
      <c r="J46" s="218" t="s">
        <v>564</v>
      </c>
      <c r="K46" s="471"/>
      <c r="L46" s="472"/>
      <c r="M46" s="473"/>
      <c r="N46" s="332"/>
      <c r="O46" s="332"/>
      <c r="P46" s="332"/>
      <c r="Q46" s="332"/>
    </row>
    <row r="47" spans="2:19" ht="4.9000000000000004" customHeight="1" x14ac:dyDescent="0.2">
      <c r="S47" s="171"/>
    </row>
    <row r="48" spans="2:19" ht="13.9" customHeight="1" x14ac:dyDescent="0.2">
      <c r="B48" s="105" t="s">
        <v>4</v>
      </c>
      <c r="N48" s="183" t="s">
        <v>45</v>
      </c>
      <c r="O48" s="5"/>
      <c r="P48" s="183" t="s">
        <v>44</v>
      </c>
      <c r="Q48" s="5"/>
      <c r="S48" s="333"/>
    </row>
    <row r="49" spans="2:19" ht="4.9000000000000004" customHeight="1" x14ac:dyDescent="0.2">
      <c r="N49" s="183"/>
      <c r="O49" s="155"/>
      <c r="P49" s="181"/>
      <c r="Q49" s="155"/>
      <c r="S49" s="333"/>
    </row>
    <row r="50" spans="2:19" x14ac:dyDescent="0.2">
      <c r="B50" s="334" t="s">
        <v>566</v>
      </c>
      <c r="C50" s="335"/>
      <c r="D50" s="335"/>
      <c r="E50" s="335"/>
      <c r="F50" s="335"/>
      <c r="G50" s="335"/>
      <c r="H50" s="335"/>
      <c r="I50" s="335"/>
      <c r="J50" s="335"/>
      <c r="K50" s="335"/>
      <c r="L50" s="335"/>
      <c r="M50" s="335"/>
      <c r="N50" s="335"/>
      <c r="O50" s="335"/>
      <c r="P50" s="335"/>
      <c r="Q50" s="335"/>
      <c r="S50" s="333"/>
    </row>
    <row r="51" spans="2:19" ht="4.9000000000000004" customHeight="1" x14ac:dyDescent="0.2">
      <c r="S51" s="333"/>
    </row>
    <row r="52" spans="2:19" s="185" customFormat="1" x14ac:dyDescent="0.2">
      <c r="B52" s="185" t="s">
        <v>1024</v>
      </c>
      <c r="H52" s="535"/>
      <c r="I52" s="536"/>
      <c r="J52" s="536"/>
      <c r="K52" s="537"/>
      <c r="M52" s="185" t="s">
        <v>1023</v>
      </c>
      <c r="N52" s="532"/>
      <c r="O52" s="533"/>
      <c r="P52" s="533"/>
      <c r="Q52" s="534"/>
    </row>
    <row r="53" spans="2:19" s="185" customFormat="1" ht="5.25" customHeight="1" x14ac:dyDescent="0.2"/>
    <row r="54" spans="2:19" s="185" customFormat="1" x14ac:dyDescent="0.2">
      <c r="B54" s="185" t="s">
        <v>1026</v>
      </c>
    </row>
    <row r="55" spans="2:19" s="185" customFormat="1" ht="3.4" customHeight="1" x14ac:dyDescent="0.2"/>
    <row r="56" spans="2:19" s="185" customFormat="1" ht="13.9" customHeight="1" x14ac:dyDescent="0.2">
      <c r="B56" s="538"/>
      <c r="C56" s="539"/>
      <c r="D56" s="539"/>
      <c r="E56" s="539"/>
      <c r="F56" s="539"/>
      <c r="G56" s="539"/>
      <c r="H56" s="539"/>
      <c r="I56" s="539"/>
      <c r="J56" s="539"/>
      <c r="K56" s="539"/>
      <c r="L56" s="539"/>
      <c r="M56" s="539"/>
      <c r="N56" s="539"/>
      <c r="O56" s="539"/>
      <c r="P56" s="539"/>
      <c r="Q56" s="540"/>
    </row>
    <row r="57" spans="2:19" s="185" customFormat="1" ht="32.25" customHeight="1" x14ac:dyDescent="0.2">
      <c r="B57" s="541"/>
      <c r="C57" s="542"/>
      <c r="D57" s="542"/>
      <c r="E57" s="542"/>
      <c r="F57" s="542"/>
      <c r="G57" s="542"/>
      <c r="H57" s="542"/>
      <c r="I57" s="542"/>
      <c r="J57" s="542"/>
      <c r="K57" s="542"/>
      <c r="L57" s="542"/>
      <c r="M57" s="542"/>
      <c r="N57" s="542"/>
      <c r="O57" s="542"/>
      <c r="P57" s="542"/>
      <c r="Q57" s="543"/>
    </row>
    <row r="58" spans="2:19" ht="5.25" customHeight="1" x14ac:dyDescent="0.2"/>
    <row r="59" spans="2:19" ht="15.75" x14ac:dyDescent="0.25">
      <c r="B59" s="184" t="s">
        <v>976</v>
      </c>
      <c r="C59" s="331"/>
      <c r="D59" s="331"/>
      <c r="E59" s="331"/>
      <c r="F59" s="331"/>
      <c r="G59" s="331"/>
      <c r="H59" s="331"/>
      <c r="I59" s="331"/>
      <c r="J59" s="331"/>
      <c r="K59" s="331"/>
      <c r="L59" s="331"/>
      <c r="M59" s="331"/>
      <c r="N59" s="331"/>
      <c r="O59" s="331"/>
      <c r="P59" s="331"/>
      <c r="Q59" s="331"/>
    </row>
    <row r="60" spans="2:19" ht="4.9000000000000004" customHeight="1" x14ac:dyDescent="0.2"/>
    <row r="61" spans="2:19" ht="13.9" customHeight="1" x14ac:dyDescent="0.2">
      <c r="B61" s="5"/>
      <c r="C61" s="105" t="s">
        <v>96</v>
      </c>
      <c r="H61" s="105" t="s">
        <v>100</v>
      </c>
      <c r="K61" s="544"/>
      <c r="L61" s="545"/>
      <c r="M61" s="546"/>
    </row>
    <row r="62" spans="2:19" ht="4.9000000000000004" customHeight="1" x14ac:dyDescent="0.2"/>
    <row r="63" spans="2:19" ht="13.9" customHeight="1" x14ac:dyDescent="0.2">
      <c r="B63" s="5"/>
      <c r="C63" s="105" t="s">
        <v>97</v>
      </c>
      <c r="H63" s="105" t="s">
        <v>98</v>
      </c>
      <c r="K63" s="462"/>
      <c r="L63" s="530"/>
      <c r="M63" s="484"/>
    </row>
    <row r="64" spans="2:19" ht="4.9000000000000004" customHeight="1" x14ac:dyDescent="0.2"/>
    <row r="65" spans="2:17" ht="13.9" customHeight="1" x14ac:dyDescent="0.2">
      <c r="B65" s="5"/>
      <c r="C65" s="105" t="s">
        <v>810</v>
      </c>
      <c r="H65" s="105" t="s">
        <v>99</v>
      </c>
      <c r="K65" s="494"/>
      <c r="L65" s="531"/>
      <c r="M65" s="495"/>
    </row>
    <row r="66" spans="2:17" ht="4.9000000000000004" customHeight="1" x14ac:dyDescent="0.2"/>
    <row r="67" spans="2:17" ht="16.5" customHeight="1" x14ac:dyDescent="0.2">
      <c r="B67" s="105" t="s">
        <v>101</v>
      </c>
      <c r="H67" s="471"/>
      <c r="I67" s="472"/>
      <c r="J67" s="472"/>
      <c r="K67" s="472"/>
      <c r="L67" s="472"/>
      <c r="M67" s="472"/>
      <c r="N67" s="472"/>
      <c r="O67" s="472"/>
      <c r="P67" s="472"/>
      <c r="Q67" s="473"/>
    </row>
    <row r="68" spans="2:17" ht="4.9000000000000004" customHeight="1" x14ac:dyDescent="0.2"/>
    <row r="69" spans="2:17" ht="16.5" customHeight="1" x14ac:dyDescent="0.2">
      <c r="B69" s="218" t="s">
        <v>565</v>
      </c>
      <c r="C69" s="471"/>
      <c r="D69" s="472"/>
      <c r="E69" s="472"/>
      <c r="F69" s="472"/>
      <c r="G69" s="472"/>
      <c r="H69" s="472"/>
      <c r="I69" s="472"/>
      <c r="J69" s="472"/>
      <c r="K69" s="472"/>
      <c r="L69" s="472"/>
      <c r="M69" s="472"/>
      <c r="N69" s="472"/>
      <c r="O69" s="472"/>
      <c r="P69" s="472"/>
      <c r="Q69" s="473"/>
    </row>
    <row r="70" spans="2:17" ht="16.5" customHeight="1" x14ac:dyDescent="0.2">
      <c r="B70" s="218" t="s">
        <v>551</v>
      </c>
      <c r="C70" s="471"/>
      <c r="D70" s="472"/>
      <c r="E70" s="472"/>
      <c r="F70" s="472"/>
      <c r="G70" s="472"/>
      <c r="H70" s="472"/>
      <c r="I70" s="472"/>
      <c r="J70" s="472"/>
      <c r="K70" s="472"/>
      <c r="L70" s="472"/>
      <c r="M70" s="472"/>
      <c r="N70" s="472"/>
      <c r="O70" s="472"/>
      <c r="P70" s="472"/>
      <c r="Q70" s="473"/>
    </row>
    <row r="71" spans="2:17" ht="16.5" customHeight="1" x14ac:dyDescent="0.2">
      <c r="B71" s="218" t="s">
        <v>552</v>
      </c>
      <c r="C71" s="471"/>
      <c r="D71" s="472"/>
      <c r="E71" s="472"/>
      <c r="F71" s="472"/>
      <c r="G71" s="473"/>
      <c r="H71" s="332"/>
      <c r="J71" s="218" t="s">
        <v>564</v>
      </c>
      <c r="K71" s="471"/>
      <c r="L71" s="472"/>
      <c r="M71" s="473"/>
      <c r="N71" s="332"/>
      <c r="O71" s="332"/>
      <c r="P71" s="332"/>
      <c r="Q71" s="332"/>
    </row>
    <row r="72" spans="2:17" ht="4.9000000000000004" customHeight="1" x14ac:dyDescent="0.2"/>
    <row r="73" spans="2:17" ht="13.9" customHeight="1" x14ac:dyDescent="0.2">
      <c r="B73" s="105" t="s">
        <v>4</v>
      </c>
      <c r="N73" s="183" t="s">
        <v>45</v>
      </c>
      <c r="O73" s="5"/>
      <c r="P73" s="183" t="s">
        <v>44</v>
      </c>
      <c r="Q73" s="5"/>
    </row>
    <row r="74" spans="2:17" ht="4.9000000000000004" customHeight="1" x14ac:dyDescent="0.2">
      <c r="N74" s="183"/>
      <c r="O74" s="155"/>
      <c r="P74" s="181"/>
      <c r="Q74" s="155"/>
    </row>
    <row r="75" spans="2:17" x14ac:dyDescent="0.2">
      <c r="B75" s="154" t="s">
        <v>566</v>
      </c>
      <c r="C75" s="199"/>
      <c r="D75" s="199"/>
      <c r="E75" s="199"/>
      <c r="F75" s="199"/>
      <c r="G75" s="199"/>
      <c r="H75" s="199"/>
      <c r="I75" s="199"/>
      <c r="J75" s="199"/>
      <c r="K75" s="199"/>
      <c r="L75" s="199"/>
      <c r="M75" s="199"/>
    </row>
    <row r="76" spans="2:17" ht="4.9000000000000004" customHeight="1" x14ac:dyDescent="0.2"/>
    <row r="77" spans="2:17" ht="13.9" customHeight="1" x14ac:dyDescent="0.2">
      <c r="B77" s="105" t="s">
        <v>103</v>
      </c>
      <c r="N77" s="183" t="s">
        <v>45</v>
      </c>
      <c r="O77" s="5"/>
      <c r="P77" s="183" t="s">
        <v>44</v>
      </c>
      <c r="Q77" s="5"/>
    </row>
    <row r="78" spans="2:17" ht="4.9000000000000004" customHeight="1" x14ac:dyDescent="0.2"/>
    <row r="79" spans="2:17" x14ac:dyDescent="0.2">
      <c r="B79" s="185" t="s">
        <v>1024</v>
      </c>
      <c r="C79" s="185"/>
      <c r="D79" s="185"/>
      <c r="E79" s="185"/>
      <c r="F79" s="185"/>
      <c r="G79" s="185"/>
      <c r="H79" s="535"/>
      <c r="I79" s="536"/>
      <c r="J79" s="536"/>
      <c r="K79" s="537"/>
      <c r="L79" s="185"/>
      <c r="M79" s="185" t="s">
        <v>1023</v>
      </c>
      <c r="N79" s="535"/>
      <c r="O79" s="536"/>
      <c r="P79" s="536"/>
      <c r="Q79" s="537"/>
    </row>
    <row r="80" spans="2:17" ht="5.25" customHeight="1" x14ac:dyDescent="0.2">
      <c r="B80" s="154"/>
    </row>
    <row r="81" spans="2:17" x14ac:dyDescent="0.2">
      <c r="B81" s="185" t="s">
        <v>1026</v>
      </c>
    </row>
    <row r="82" spans="2:17" ht="4.9000000000000004" customHeight="1" x14ac:dyDescent="0.2">
      <c r="B82" s="185"/>
    </row>
    <row r="83" spans="2:17" ht="17.25" customHeight="1" x14ac:dyDescent="0.2">
      <c r="B83" s="547"/>
      <c r="C83" s="548"/>
      <c r="D83" s="548"/>
      <c r="E83" s="548"/>
      <c r="F83" s="548"/>
      <c r="G83" s="548"/>
      <c r="H83" s="548"/>
      <c r="I83" s="548"/>
      <c r="J83" s="548"/>
      <c r="K83" s="548"/>
      <c r="L83" s="548"/>
      <c r="M83" s="548"/>
      <c r="N83" s="548"/>
      <c r="O83" s="548"/>
      <c r="P83" s="548"/>
      <c r="Q83" s="549"/>
    </row>
    <row r="84" spans="2:17" ht="41.25" customHeight="1" x14ac:dyDescent="0.2">
      <c r="B84" s="550"/>
      <c r="C84" s="551"/>
      <c r="D84" s="551"/>
      <c r="E84" s="551"/>
      <c r="F84" s="551"/>
      <c r="G84" s="551"/>
      <c r="H84" s="551"/>
      <c r="I84" s="551"/>
      <c r="J84" s="551"/>
      <c r="K84" s="551"/>
      <c r="L84" s="551"/>
      <c r="M84" s="551"/>
      <c r="N84" s="551"/>
      <c r="O84" s="551"/>
      <c r="P84" s="551"/>
      <c r="Q84" s="552"/>
    </row>
    <row r="85" spans="2:17" ht="4.9000000000000004" customHeight="1" thickBot="1" x14ac:dyDescent="0.25">
      <c r="B85" s="201"/>
      <c r="C85" s="201"/>
      <c r="D85" s="201"/>
      <c r="E85" s="201"/>
      <c r="F85" s="201"/>
      <c r="G85" s="201"/>
      <c r="H85" s="201"/>
      <c r="I85" s="201"/>
      <c r="J85" s="201"/>
      <c r="K85" s="201"/>
      <c r="L85" s="201"/>
      <c r="M85" s="201"/>
      <c r="N85" s="201"/>
      <c r="O85" s="201"/>
      <c r="P85" s="201"/>
      <c r="Q85" s="201"/>
    </row>
    <row r="86" spans="2:17" ht="13.5" thickTop="1" x14ac:dyDescent="0.2">
      <c r="P86" s="105" t="s">
        <v>108</v>
      </c>
    </row>
  </sheetData>
  <sheetProtection password="9317" sheet="1" objects="1" scenarios="1"/>
  <mergeCells count="33">
    <mergeCell ref="B83:Q84"/>
    <mergeCell ref="K63:M63"/>
    <mergeCell ref="K65:M65"/>
    <mergeCell ref="H67:Q67"/>
    <mergeCell ref="C69:Q69"/>
    <mergeCell ref="C70:Q70"/>
    <mergeCell ref="K71:M71"/>
    <mergeCell ref="H79:K79"/>
    <mergeCell ref="N79:Q79"/>
    <mergeCell ref="N52:Q52"/>
    <mergeCell ref="H52:K52"/>
    <mergeCell ref="B56:Q57"/>
    <mergeCell ref="C71:G71"/>
    <mergeCell ref="K61:M61"/>
    <mergeCell ref="M17:Q17"/>
    <mergeCell ref="K46:M46"/>
    <mergeCell ref="H42:Q42"/>
    <mergeCell ref="B32:Q32"/>
    <mergeCell ref="K38:M38"/>
    <mergeCell ref="K40:M40"/>
    <mergeCell ref="D23:Q23"/>
    <mergeCell ref="M21:Q21"/>
    <mergeCell ref="D24:Q24"/>
    <mergeCell ref="K36:M36"/>
    <mergeCell ref="C46:G46"/>
    <mergeCell ref="C44:Q44"/>
    <mergeCell ref="C45:Q45"/>
    <mergeCell ref="P1:Q1"/>
    <mergeCell ref="P5:Q5"/>
    <mergeCell ref="P7:Q7"/>
    <mergeCell ref="P9:Q9"/>
    <mergeCell ref="K13:Q13"/>
    <mergeCell ref="P11:Q11"/>
  </mergeCells>
  <phoneticPr fontId="4" type="noConversion"/>
  <printOptions horizontalCentered="1"/>
  <pageMargins left="0.25" right="0.25" top="0.5" bottom="0.5" header="0.3" footer="0.3"/>
  <pageSetup scale="81" orientation="portrait" r:id="rId1"/>
  <headerFooter alignWithMargins="0">
    <oddHeader>&amp;C&amp;"Arial,Bold"2020 Low-Income Housing Tax Credit Application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P87"/>
  <sheetViews>
    <sheetView zoomScale="110" zoomScaleNormal="110" workbookViewId="0"/>
  </sheetViews>
  <sheetFormatPr defaultColWidth="9.140625" defaultRowHeight="12.75" x14ac:dyDescent="0.2"/>
  <cols>
    <col min="1" max="1" width="1.7109375" style="105" customWidth="1"/>
    <col min="2" max="2" width="7.7109375" style="105" customWidth="1"/>
    <col min="3" max="3" width="10" style="105" customWidth="1"/>
    <col min="4" max="4" width="5.7109375" style="105" customWidth="1"/>
    <col min="5" max="5" width="9.140625" style="105"/>
    <col min="6" max="6" width="7.7109375" style="105" customWidth="1"/>
    <col min="7" max="7" width="9.140625" style="105"/>
    <col min="8" max="8" width="8.28515625" style="105" customWidth="1"/>
    <col min="9" max="9" width="9.140625" style="105"/>
    <col min="10" max="10" width="8.7109375" style="105" customWidth="1"/>
    <col min="11" max="11" width="9.7109375" style="105" customWidth="1"/>
    <col min="12" max="12" width="9.140625" style="105"/>
    <col min="13" max="13" width="5.7109375" style="105" customWidth="1"/>
    <col min="14" max="14" width="6.7109375" style="105" customWidth="1"/>
    <col min="15" max="15" width="7" style="105" customWidth="1"/>
    <col min="16" max="16" width="6.7109375" style="105" customWidth="1"/>
    <col min="17" max="17" width="2" style="105" customWidth="1"/>
    <col min="18" max="16384" width="9.140625" style="105"/>
  </cols>
  <sheetData>
    <row r="1" spans="2:16" x14ac:dyDescent="0.2">
      <c r="B1" s="324">
        <f>'[1]1'!J4</f>
        <v>0</v>
      </c>
      <c r="G1" s="154"/>
      <c r="O1" s="521">
        <f>'[1]1'!P4</f>
        <v>0</v>
      </c>
      <c r="P1" s="521"/>
    </row>
    <row r="3" spans="2:16" ht="15.75" x14ac:dyDescent="0.25">
      <c r="B3" s="184" t="s">
        <v>141</v>
      </c>
      <c r="C3" s="178"/>
      <c r="D3" s="178"/>
      <c r="E3" s="178"/>
      <c r="F3" s="178"/>
      <c r="G3" s="178"/>
      <c r="H3" s="178"/>
      <c r="I3" s="178"/>
      <c r="J3" s="178"/>
      <c r="K3" s="178"/>
      <c r="L3" s="178"/>
      <c r="M3" s="178"/>
      <c r="N3" s="178"/>
      <c r="O3" s="178"/>
      <c r="P3" s="178"/>
    </row>
    <row r="4" spans="2:16" ht="7.15" customHeight="1" x14ac:dyDescent="0.2"/>
    <row r="5" spans="2:16" ht="4.9000000000000004" customHeight="1" x14ac:dyDescent="0.2"/>
    <row r="6" spans="2:16" x14ac:dyDescent="0.2">
      <c r="B6" s="105" t="s">
        <v>113</v>
      </c>
      <c r="M6" s="183" t="s">
        <v>111</v>
      </c>
      <c r="N6" s="5"/>
      <c r="O6" s="183" t="s">
        <v>112</v>
      </c>
      <c r="P6" s="5"/>
    </row>
    <row r="7" spans="2:16" ht="4.9000000000000004" customHeight="1" x14ac:dyDescent="0.2"/>
    <row r="8" spans="2:16" x14ac:dyDescent="0.2">
      <c r="B8" s="105" t="s">
        <v>114</v>
      </c>
      <c r="L8" s="231"/>
      <c r="M8" s="183" t="s">
        <v>111</v>
      </c>
      <c r="N8" s="5"/>
      <c r="O8" s="183" t="s">
        <v>112</v>
      </c>
      <c r="P8" s="5"/>
    </row>
    <row r="9" spans="2:16" ht="4.9000000000000004" customHeight="1" x14ac:dyDescent="0.2"/>
    <row r="10" spans="2:16" x14ac:dyDescent="0.2">
      <c r="B10" s="105" t="s">
        <v>115</v>
      </c>
      <c r="L10" s="231"/>
      <c r="M10" s="183" t="s">
        <v>111</v>
      </c>
      <c r="N10" s="5"/>
      <c r="O10" s="183" t="s">
        <v>112</v>
      </c>
      <c r="P10" s="5"/>
    </row>
    <row r="11" spans="2:16" ht="4.9000000000000004" customHeight="1" x14ac:dyDescent="0.2"/>
    <row r="12" spans="2:16" x14ac:dyDescent="0.2">
      <c r="C12" s="105" t="s">
        <v>492</v>
      </c>
      <c r="L12" s="5"/>
    </row>
    <row r="14" spans="2:16" x14ac:dyDescent="0.2">
      <c r="B14" s="105" t="s">
        <v>590</v>
      </c>
    </row>
    <row r="15" spans="2:16" x14ac:dyDescent="0.2">
      <c r="B15" s="105" t="s">
        <v>567</v>
      </c>
      <c r="K15" s="183" t="s">
        <v>116</v>
      </c>
      <c r="L15" s="5"/>
      <c r="M15" s="183" t="s">
        <v>111</v>
      </c>
      <c r="N15" s="5"/>
      <c r="O15" s="183" t="s">
        <v>112</v>
      </c>
      <c r="P15" s="5"/>
    </row>
    <row r="16" spans="2:16" x14ac:dyDescent="0.2">
      <c r="K16" s="183"/>
      <c r="L16" s="182"/>
      <c r="M16" s="181"/>
      <c r="N16" s="182"/>
      <c r="O16" s="181"/>
      <c r="P16" s="182"/>
    </row>
    <row r="17" spans="2:16" x14ac:dyDescent="0.2">
      <c r="G17" s="105" t="s">
        <v>142</v>
      </c>
      <c r="K17" s="183"/>
      <c r="L17" s="182"/>
      <c r="M17" s="183" t="s">
        <v>111</v>
      </c>
      <c r="N17" s="5"/>
      <c r="O17" s="183" t="s">
        <v>112</v>
      </c>
      <c r="P17" s="5"/>
    </row>
    <row r="18" spans="2:16" x14ac:dyDescent="0.2">
      <c r="K18" s="183"/>
      <c r="L18" s="182"/>
      <c r="M18" s="181"/>
      <c r="N18" s="182"/>
      <c r="O18" s="181"/>
      <c r="P18" s="182"/>
    </row>
    <row r="19" spans="2:16" x14ac:dyDescent="0.2">
      <c r="B19" s="154" t="s">
        <v>143</v>
      </c>
      <c r="G19" s="185" t="s">
        <v>839</v>
      </c>
      <c r="K19" s="183"/>
      <c r="L19" s="155"/>
      <c r="M19" s="181"/>
      <c r="N19" s="5"/>
      <c r="O19" s="181"/>
      <c r="P19" s="182"/>
    </row>
    <row r="20" spans="2:16" ht="4.9000000000000004" customHeight="1" x14ac:dyDescent="0.2">
      <c r="B20" s="154"/>
      <c r="K20" s="183"/>
      <c r="L20" s="182"/>
      <c r="M20" s="181"/>
      <c r="N20" s="182"/>
      <c r="O20" s="181"/>
      <c r="P20" s="182"/>
    </row>
    <row r="21" spans="2:16" x14ac:dyDescent="0.2">
      <c r="F21" s="154" t="s">
        <v>144</v>
      </c>
      <c r="G21" s="185" t="s">
        <v>784</v>
      </c>
      <c r="K21" s="183"/>
      <c r="L21" s="155"/>
      <c r="M21" s="181"/>
      <c r="N21" s="5"/>
      <c r="O21" s="181"/>
      <c r="P21" s="182"/>
    </row>
    <row r="22" spans="2:16" ht="6.6" customHeight="1" thickBot="1" x14ac:dyDescent="0.25">
      <c r="B22" s="201"/>
      <c r="C22" s="201"/>
      <c r="D22" s="201"/>
      <c r="E22" s="201"/>
      <c r="F22" s="201"/>
      <c r="G22" s="201"/>
      <c r="H22" s="201"/>
      <c r="I22" s="201"/>
      <c r="J22" s="201"/>
      <c r="K22" s="201"/>
      <c r="L22" s="201"/>
      <c r="M22" s="201"/>
      <c r="N22" s="201"/>
      <c r="O22" s="201"/>
      <c r="P22" s="201"/>
    </row>
    <row r="23" spans="2:16" ht="6.6" customHeight="1" thickTop="1" x14ac:dyDescent="0.2">
      <c r="B23" s="225"/>
      <c r="C23" s="225"/>
      <c r="D23" s="225"/>
      <c r="E23" s="225"/>
      <c r="F23" s="225"/>
      <c r="G23" s="225"/>
      <c r="H23" s="225"/>
      <c r="I23" s="225"/>
      <c r="J23" s="225"/>
      <c r="K23" s="225"/>
      <c r="L23" s="225"/>
      <c r="M23" s="225"/>
      <c r="N23" s="225"/>
      <c r="O23" s="225"/>
      <c r="P23" s="225"/>
    </row>
    <row r="24" spans="2:16" x14ac:dyDescent="0.2">
      <c r="B24" s="336" t="s">
        <v>1073</v>
      </c>
      <c r="C24" s="225"/>
      <c r="D24" s="225"/>
      <c r="E24" s="225"/>
      <c r="F24" s="225"/>
      <c r="G24" s="225"/>
      <c r="H24" s="225"/>
      <c r="I24" s="225"/>
      <c r="J24" s="225"/>
      <c r="K24" s="225"/>
      <c r="L24" s="225"/>
      <c r="M24" s="183" t="s">
        <v>111</v>
      </c>
      <c r="N24" s="5"/>
      <c r="O24" s="183" t="s">
        <v>112</v>
      </c>
      <c r="P24" s="5"/>
    </row>
    <row r="25" spans="2:16" ht="5.25" customHeight="1" x14ac:dyDescent="0.2">
      <c r="B25" s="336"/>
      <c r="C25" s="225"/>
      <c r="D25" s="225"/>
      <c r="E25" s="225"/>
      <c r="F25" s="225"/>
      <c r="G25" s="225"/>
      <c r="H25" s="225"/>
      <c r="I25" s="225"/>
      <c r="J25" s="225"/>
      <c r="K25" s="225"/>
      <c r="L25" s="225"/>
      <c r="M25" s="183"/>
      <c r="N25" s="155"/>
      <c r="O25" s="181"/>
      <c r="P25" s="155"/>
    </row>
    <row r="26" spans="2:16" x14ac:dyDescent="0.2">
      <c r="B26" s="336" t="s">
        <v>1077</v>
      </c>
      <c r="C26" s="225"/>
      <c r="D26" s="225"/>
      <c r="E26" s="225"/>
      <c r="F26" s="225"/>
      <c r="G26" s="225"/>
      <c r="H26" s="225"/>
      <c r="I26" s="225"/>
      <c r="J26" s="225"/>
      <c r="K26" s="225"/>
      <c r="L26" s="225"/>
      <c r="M26" s="183"/>
      <c r="N26" s="155"/>
      <c r="O26" s="181"/>
      <c r="P26" s="155"/>
    </row>
    <row r="27" spans="2:16" ht="7.15" customHeight="1" x14ac:dyDescent="0.2">
      <c r="B27" s="225"/>
      <c r="C27" s="225"/>
      <c r="D27" s="225"/>
      <c r="E27" s="225"/>
      <c r="F27" s="225"/>
      <c r="G27" s="225"/>
      <c r="H27" s="225"/>
      <c r="I27" s="225"/>
      <c r="J27" s="225"/>
      <c r="K27" s="225"/>
      <c r="L27" s="225"/>
      <c r="M27" s="225"/>
      <c r="N27" s="231"/>
      <c r="O27" s="231"/>
      <c r="P27" s="231"/>
    </row>
    <row r="28" spans="2:16" x14ac:dyDescent="0.2">
      <c r="B28" s="5"/>
      <c r="C28" s="336" t="s">
        <v>1074</v>
      </c>
      <c r="D28" s="225"/>
      <c r="E28" s="225"/>
      <c r="F28" s="225"/>
      <c r="G28" s="225"/>
      <c r="H28" s="312"/>
      <c r="I28" s="336" t="s">
        <v>1075</v>
      </c>
      <c r="J28" s="225"/>
      <c r="K28" s="225"/>
      <c r="L28" s="225"/>
      <c r="M28" s="225"/>
      <c r="N28" s="225"/>
      <c r="O28" s="225"/>
      <c r="P28" s="225"/>
    </row>
    <row r="29" spans="2:16" s="199" customFormat="1" ht="5.85" customHeight="1" x14ac:dyDescent="0.2">
      <c r="B29" s="155"/>
      <c r="C29" s="236"/>
      <c r="D29" s="231"/>
      <c r="E29" s="231"/>
      <c r="F29" s="231"/>
      <c r="G29" s="231"/>
      <c r="H29" s="155"/>
      <c r="I29" s="236"/>
      <c r="J29" s="231"/>
      <c r="K29" s="231"/>
      <c r="L29" s="231"/>
      <c r="M29" s="231"/>
      <c r="N29" s="231"/>
      <c r="O29" s="231"/>
      <c r="P29" s="231"/>
    </row>
    <row r="30" spans="2:16" x14ac:dyDescent="0.2">
      <c r="B30" s="5"/>
      <c r="C30" s="336" t="s">
        <v>1076</v>
      </c>
      <c r="D30" s="225"/>
      <c r="E30" s="225"/>
      <c r="F30" s="225"/>
      <c r="G30" s="225"/>
      <c r="H30" s="155"/>
      <c r="I30" s="336"/>
      <c r="J30" s="225"/>
      <c r="K30" s="225"/>
      <c r="L30" s="225"/>
      <c r="M30" s="225"/>
      <c r="N30" s="225"/>
      <c r="O30" s="225"/>
      <c r="P30" s="225"/>
    </row>
    <row r="31" spans="2:16" s="199" customFormat="1" ht="7.15" customHeight="1" x14ac:dyDescent="0.2">
      <c r="B31" s="155"/>
      <c r="C31" s="236"/>
      <c r="D31" s="231"/>
      <c r="E31" s="231"/>
      <c r="F31" s="231"/>
      <c r="G31" s="231"/>
      <c r="H31" s="155"/>
      <c r="I31" s="236"/>
      <c r="J31" s="231"/>
      <c r="K31" s="231"/>
      <c r="L31" s="231"/>
      <c r="M31" s="231"/>
      <c r="N31" s="231"/>
      <c r="O31" s="231"/>
      <c r="P31" s="231"/>
    </row>
    <row r="32" spans="2:16" x14ac:dyDescent="0.2">
      <c r="B32" s="5"/>
      <c r="C32" s="336" t="s">
        <v>1078</v>
      </c>
      <c r="D32" s="225"/>
      <c r="E32" s="225"/>
      <c r="F32" s="225"/>
      <c r="G32" s="225"/>
      <c r="H32" s="155"/>
      <c r="I32" s="336"/>
      <c r="J32" s="225"/>
      <c r="K32" s="225"/>
      <c r="L32" s="225"/>
      <c r="M32" s="225"/>
      <c r="N32" s="225"/>
      <c r="O32" s="225"/>
      <c r="P32" s="225"/>
    </row>
    <row r="33" spans="2:16" s="199" customFormat="1" ht="6" customHeight="1" x14ac:dyDescent="0.2">
      <c r="B33" s="337"/>
      <c r="C33" s="338"/>
      <c r="D33" s="339"/>
      <c r="E33" s="339"/>
      <c r="F33" s="339"/>
      <c r="G33" s="339"/>
      <c r="H33" s="337"/>
      <c r="I33" s="338"/>
      <c r="J33" s="339"/>
      <c r="K33" s="339"/>
      <c r="L33" s="339"/>
      <c r="M33" s="339"/>
      <c r="N33" s="339"/>
      <c r="O33" s="339"/>
      <c r="P33" s="339"/>
    </row>
    <row r="34" spans="2:16" ht="6.6" customHeight="1" x14ac:dyDescent="0.2">
      <c r="B34" s="191"/>
    </row>
    <row r="35" spans="2:16" x14ac:dyDescent="0.2">
      <c r="B35" s="5"/>
      <c r="C35" s="185" t="s">
        <v>863</v>
      </c>
      <c r="G35" s="5"/>
      <c r="H35" s="185" t="s">
        <v>867</v>
      </c>
      <c r="J35" s="185"/>
      <c r="K35" s="185"/>
      <c r="L35" s="179" t="s">
        <v>107</v>
      </c>
      <c r="M35" s="561"/>
      <c r="N35" s="562"/>
      <c r="O35" s="562"/>
      <c r="P35" s="563"/>
    </row>
    <row r="36" spans="2:16" ht="6.75" customHeight="1" x14ac:dyDescent="0.2">
      <c r="M36" s="564"/>
      <c r="N36" s="565"/>
      <c r="O36" s="565"/>
      <c r="P36" s="566"/>
    </row>
    <row r="37" spans="2:16" x14ac:dyDescent="0.2">
      <c r="B37" s="5"/>
      <c r="C37" s="185" t="s">
        <v>864</v>
      </c>
      <c r="G37" s="5"/>
      <c r="H37" s="105" t="s">
        <v>120</v>
      </c>
      <c r="J37" s="5"/>
      <c r="K37" s="105" t="s">
        <v>117</v>
      </c>
      <c r="M37" s="564"/>
      <c r="N37" s="565"/>
      <c r="O37" s="565"/>
      <c r="P37" s="566"/>
    </row>
    <row r="38" spans="2:16" ht="6.75" customHeight="1" x14ac:dyDescent="0.2">
      <c r="M38" s="564"/>
      <c r="N38" s="565"/>
      <c r="O38" s="565"/>
      <c r="P38" s="566"/>
    </row>
    <row r="39" spans="2:16" x14ac:dyDescent="0.2">
      <c r="B39" s="5"/>
      <c r="C39" s="185" t="s">
        <v>862</v>
      </c>
      <c r="G39" s="5"/>
      <c r="H39" s="185" t="s">
        <v>861</v>
      </c>
      <c r="J39" s="5"/>
      <c r="K39" s="105" t="s">
        <v>118</v>
      </c>
      <c r="M39" s="564"/>
      <c r="N39" s="565"/>
      <c r="O39" s="565"/>
      <c r="P39" s="566"/>
    </row>
    <row r="40" spans="2:16" ht="6.75" customHeight="1" x14ac:dyDescent="0.2">
      <c r="M40" s="564"/>
      <c r="N40" s="565"/>
      <c r="O40" s="565"/>
      <c r="P40" s="566"/>
    </row>
    <row r="41" spans="2:16" x14ac:dyDescent="0.2">
      <c r="B41" s="5"/>
      <c r="C41" s="185" t="s">
        <v>866</v>
      </c>
      <c r="G41" s="5"/>
      <c r="H41" s="185" t="s">
        <v>865</v>
      </c>
      <c r="J41" s="5"/>
      <c r="K41" s="105" t="s">
        <v>119</v>
      </c>
      <c r="M41" s="567"/>
      <c r="N41" s="568"/>
      <c r="O41" s="568"/>
      <c r="P41" s="569"/>
    </row>
    <row r="42" spans="2:16" ht="6.6" customHeight="1" thickBot="1" x14ac:dyDescent="0.25">
      <c r="B42" s="201"/>
      <c r="C42" s="201"/>
      <c r="D42" s="201"/>
      <c r="E42" s="201"/>
      <c r="F42" s="201"/>
      <c r="G42" s="201"/>
      <c r="H42" s="201"/>
      <c r="I42" s="201"/>
      <c r="J42" s="340"/>
      <c r="K42" s="201"/>
      <c r="L42" s="201"/>
      <c r="M42" s="201"/>
      <c r="N42" s="201"/>
      <c r="O42" s="201"/>
      <c r="P42" s="201"/>
    </row>
    <row r="43" spans="2:16" ht="4.9000000000000004" customHeight="1" thickTop="1" x14ac:dyDescent="0.2"/>
    <row r="44" spans="2:16" x14ac:dyDescent="0.2">
      <c r="B44" s="154" t="s">
        <v>121</v>
      </c>
      <c r="D44" s="185" t="s">
        <v>1084</v>
      </c>
      <c r="F44" s="8"/>
      <c r="G44" s="185" t="s">
        <v>1086</v>
      </c>
      <c r="H44" s="105">
        <f xml:space="preserve"> F44*1</f>
        <v>0</v>
      </c>
    </row>
    <row r="45" spans="2:16" ht="4.9000000000000004" customHeight="1" x14ac:dyDescent="0.2"/>
    <row r="46" spans="2:16" x14ac:dyDescent="0.2">
      <c r="B46" s="185" t="s">
        <v>1085</v>
      </c>
      <c r="E46" s="8"/>
      <c r="F46" s="105" t="s">
        <v>123</v>
      </c>
      <c r="G46" s="105">
        <f>E46*1.5</f>
        <v>0</v>
      </c>
      <c r="I46" s="105" t="s">
        <v>126</v>
      </c>
      <c r="L46" s="105">
        <f>H44+G46+G48</f>
        <v>0</v>
      </c>
    </row>
    <row r="47" spans="2:16" ht="4.9000000000000004" customHeight="1" x14ac:dyDescent="0.2">
      <c r="P47" s="341"/>
    </row>
    <row r="48" spans="2:16" x14ac:dyDescent="0.2">
      <c r="B48" s="185" t="s">
        <v>1083</v>
      </c>
      <c r="E48" s="8"/>
      <c r="F48" s="105" t="s">
        <v>124</v>
      </c>
      <c r="G48" s="105">
        <f>E48*2</f>
        <v>0</v>
      </c>
      <c r="I48" s="105" t="s">
        <v>127</v>
      </c>
      <c r="L48" s="8"/>
      <c r="N48" s="105" t="s">
        <v>128</v>
      </c>
      <c r="P48" s="341">
        <f>L48-L46</f>
        <v>0</v>
      </c>
    </row>
    <row r="49" spans="2:16" ht="6.6" customHeight="1" x14ac:dyDescent="0.2"/>
    <row r="50" spans="2:16" x14ac:dyDescent="0.2">
      <c r="B50" s="105" t="s">
        <v>122</v>
      </c>
      <c r="E50" s="8"/>
      <c r="F50" s="105" t="s">
        <v>125</v>
      </c>
      <c r="G50" s="105">
        <f>E50*0.5</f>
        <v>0</v>
      </c>
      <c r="I50" s="105" t="s">
        <v>126</v>
      </c>
      <c r="L50" s="105">
        <f>G50</f>
        <v>0</v>
      </c>
    </row>
    <row r="51" spans="2:16" x14ac:dyDescent="0.2">
      <c r="I51" s="105" t="s">
        <v>127</v>
      </c>
      <c r="L51" s="8"/>
      <c r="N51" s="105" t="s">
        <v>128</v>
      </c>
      <c r="P51" s="341">
        <f>L51-L50</f>
        <v>0</v>
      </c>
    </row>
    <row r="53" spans="2:16" x14ac:dyDescent="0.2">
      <c r="B53" s="105" t="s">
        <v>129</v>
      </c>
      <c r="F53" s="8"/>
      <c r="G53" s="105" t="s">
        <v>606</v>
      </c>
      <c r="I53" s="342">
        <f>F53/10</f>
        <v>0</v>
      </c>
      <c r="J53" s="189" t="s">
        <v>607</v>
      </c>
      <c r="O53" s="8"/>
    </row>
    <row r="55" spans="2:16" x14ac:dyDescent="0.2">
      <c r="B55" s="105" t="s">
        <v>591</v>
      </c>
      <c r="F55" s="183" t="s">
        <v>111</v>
      </c>
      <c r="G55" s="5"/>
      <c r="H55" s="183" t="s">
        <v>112</v>
      </c>
      <c r="I55" s="5"/>
    </row>
    <row r="56" spans="2:16" ht="8.65" customHeight="1" x14ac:dyDescent="0.2">
      <c r="F56" s="183"/>
      <c r="G56" s="182"/>
      <c r="H56" s="181"/>
      <c r="I56" s="182"/>
      <c r="J56" s="199"/>
    </row>
    <row r="57" spans="2:16" x14ac:dyDescent="0.2">
      <c r="B57" s="154" t="s">
        <v>130</v>
      </c>
      <c r="E57" s="476"/>
      <c r="F57" s="477"/>
      <c r="G57" s="477"/>
      <c r="H57" s="477"/>
      <c r="I57" s="477"/>
      <c r="J57" s="477"/>
      <c r="K57" s="477"/>
      <c r="L57" s="477"/>
      <c r="M57" s="477"/>
      <c r="N57" s="477"/>
      <c r="O57" s="477"/>
      <c r="P57" s="478"/>
    </row>
    <row r="58" spans="2:16" x14ac:dyDescent="0.2">
      <c r="E58" s="479"/>
      <c r="F58" s="480"/>
      <c r="G58" s="480"/>
      <c r="H58" s="480"/>
      <c r="I58" s="480"/>
      <c r="J58" s="480"/>
      <c r="K58" s="480"/>
      <c r="L58" s="480"/>
      <c r="M58" s="480"/>
      <c r="N58" s="480"/>
      <c r="O58" s="480"/>
      <c r="P58" s="481"/>
    </row>
    <row r="59" spans="2:16" ht="7.5" customHeight="1" thickBot="1" x14ac:dyDescent="0.25">
      <c r="B59" s="201"/>
      <c r="C59" s="201"/>
      <c r="D59" s="201"/>
      <c r="E59" s="201"/>
      <c r="F59" s="201"/>
      <c r="G59" s="201"/>
      <c r="H59" s="201"/>
      <c r="I59" s="201"/>
      <c r="J59" s="201"/>
      <c r="K59" s="201"/>
      <c r="L59" s="201"/>
      <c r="M59" s="201"/>
      <c r="N59" s="201"/>
      <c r="O59" s="201"/>
      <c r="P59" s="201"/>
    </row>
    <row r="60" spans="2:16" ht="9" customHeight="1" thickTop="1" x14ac:dyDescent="0.2"/>
    <row r="61" spans="2:16" x14ac:dyDescent="0.2">
      <c r="B61" s="154" t="s">
        <v>131</v>
      </c>
      <c r="G61" s="570" t="s">
        <v>145</v>
      </c>
      <c r="H61" s="571"/>
      <c r="I61" s="571"/>
      <c r="J61" s="571"/>
      <c r="K61" s="571"/>
      <c r="L61" s="571"/>
      <c r="M61" s="571"/>
      <c r="N61" s="571"/>
      <c r="O61" s="572"/>
    </row>
    <row r="62" spans="2:16" s="190" customFormat="1" ht="43.5" customHeight="1" x14ac:dyDescent="0.2">
      <c r="B62" s="557" t="s">
        <v>860</v>
      </c>
      <c r="C62" s="558"/>
      <c r="D62" s="273" t="s">
        <v>132</v>
      </c>
      <c r="E62" s="216"/>
      <c r="F62" s="215" t="s">
        <v>134</v>
      </c>
      <c r="G62" s="216"/>
      <c r="H62" s="217" t="s">
        <v>136</v>
      </c>
      <c r="I62" s="281" t="s">
        <v>783</v>
      </c>
      <c r="J62" s="273" t="s">
        <v>137</v>
      </c>
      <c r="K62" s="274" t="s">
        <v>859</v>
      </c>
      <c r="L62" s="559" t="s">
        <v>138</v>
      </c>
      <c r="M62" s="560"/>
      <c r="N62" s="559" t="s">
        <v>139</v>
      </c>
      <c r="O62" s="560"/>
    </row>
    <row r="63" spans="2:16" x14ac:dyDescent="0.2">
      <c r="B63" s="494"/>
      <c r="C63" s="495"/>
      <c r="D63" s="10"/>
      <c r="E63" s="218" t="s">
        <v>133</v>
      </c>
      <c r="F63" s="10"/>
      <c r="G63" s="218" t="s">
        <v>135</v>
      </c>
      <c r="H63" s="7"/>
      <c r="I63" s="7"/>
      <c r="J63" s="7"/>
      <c r="K63" s="7"/>
      <c r="L63" s="553">
        <f t="shared" ref="L63:L82" si="0">J63+K63</f>
        <v>0</v>
      </c>
      <c r="M63" s="554"/>
      <c r="N63" s="555"/>
      <c r="O63" s="556"/>
    </row>
    <row r="64" spans="2:16" x14ac:dyDescent="0.2">
      <c r="B64" s="494"/>
      <c r="C64" s="495"/>
      <c r="D64" s="10"/>
      <c r="E64" s="218" t="s">
        <v>133</v>
      </c>
      <c r="F64" s="10"/>
      <c r="G64" s="218" t="s">
        <v>135</v>
      </c>
      <c r="H64" s="7"/>
      <c r="I64" s="7"/>
      <c r="J64" s="7"/>
      <c r="K64" s="7"/>
      <c r="L64" s="553">
        <f t="shared" si="0"/>
        <v>0</v>
      </c>
      <c r="M64" s="554"/>
      <c r="N64" s="555"/>
      <c r="O64" s="556"/>
    </row>
    <row r="65" spans="2:15" x14ac:dyDescent="0.2">
      <c r="B65" s="494"/>
      <c r="C65" s="495"/>
      <c r="D65" s="10"/>
      <c r="E65" s="218" t="s">
        <v>133</v>
      </c>
      <c r="F65" s="10"/>
      <c r="G65" s="218" t="s">
        <v>135</v>
      </c>
      <c r="H65" s="7"/>
      <c r="I65" s="7"/>
      <c r="J65" s="7"/>
      <c r="K65" s="7"/>
      <c r="L65" s="553">
        <f t="shared" si="0"/>
        <v>0</v>
      </c>
      <c r="M65" s="554"/>
      <c r="N65" s="555"/>
      <c r="O65" s="556"/>
    </row>
    <row r="66" spans="2:15" x14ac:dyDescent="0.2">
      <c r="B66" s="494"/>
      <c r="C66" s="495"/>
      <c r="D66" s="10"/>
      <c r="E66" s="218" t="s">
        <v>133</v>
      </c>
      <c r="F66" s="10"/>
      <c r="G66" s="218" t="s">
        <v>135</v>
      </c>
      <c r="H66" s="7"/>
      <c r="I66" s="7"/>
      <c r="J66" s="7"/>
      <c r="K66" s="7"/>
      <c r="L66" s="553">
        <f t="shared" si="0"/>
        <v>0</v>
      </c>
      <c r="M66" s="554"/>
      <c r="N66" s="555"/>
      <c r="O66" s="556"/>
    </row>
    <row r="67" spans="2:15" x14ac:dyDescent="0.2">
      <c r="B67" s="494"/>
      <c r="C67" s="495"/>
      <c r="D67" s="10"/>
      <c r="E67" s="218" t="s">
        <v>133</v>
      </c>
      <c r="F67" s="10"/>
      <c r="G67" s="218" t="s">
        <v>135</v>
      </c>
      <c r="H67" s="7"/>
      <c r="I67" s="7"/>
      <c r="J67" s="7"/>
      <c r="K67" s="7"/>
      <c r="L67" s="553">
        <f t="shared" si="0"/>
        <v>0</v>
      </c>
      <c r="M67" s="554"/>
      <c r="N67" s="555"/>
      <c r="O67" s="556"/>
    </row>
    <row r="68" spans="2:15" x14ac:dyDescent="0.2">
      <c r="B68" s="494"/>
      <c r="C68" s="495"/>
      <c r="D68" s="10"/>
      <c r="E68" s="218" t="s">
        <v>133</v>
      </c>
      <c r="F68" s="10"/>
      <c r="G68" s="218" t="s">
        <v>135</v>
      </c>
      <c r="H68" s="7"/>
      <c r="I68" s="7"/>
      <c r="J68" s="7"/>
      <c r="K68" s="7"/>
      <c r="L68" s="553">
        <f t="shared" si="0"/>
        <v>0</v>
      </c>
      <c r="M68" s="554"/>
      <c r="N68" s="555"/>
      <c r="O68" s="556"/>
    </row>
    <row r="69" spans="2:15" x14ac:dyDescent="0.2">
      <c r="B69" s="494"/>
      <c r="C69" s="495"/>
      <c r="D69" s="10"/>
      <c r="E69" s="218" t="s">
        <v>133</v>
      </c>
      <c r="F69" s="10"/>
      <c r="G69" s="218" t="s">
        <v>135</v>
      </c>
      <c r="H69" s="7"/>
      <c r="I69" s="7"/>
      <c r="J69" s="7"/>
      <c r="K69" s="7"/>
      <c r="L69" s="553">
        <f t="shared" si="0"/>
        <v>0</v>
      </c>
      <c r="M69" s="554"/>
      <c r="N69" s="555"/>
      <c r="O69" s="556"/>
    </row>
    <row r="70" spans="2:15" x14ac:dyDescent="0.2">
      <c r="B70" s="494"/>
      <c r="C70" s="495"/>
      <c r="D70" s="10"/>
      <c r="E70" s="218" t="s">
        <v>133</v>
      </c>
      <c r="F70" s="10"/>
      <c r="G70" s="218" t="s">
        <v>135</v>
      </c>
      <c r="H70" s="7"/>
      <c r="I70" s="7"/>
      <c r="J70" s="7"/>
      <c r="K70" s="7"/>
      <c r="L70" s="553">
        <f t="shared" si="0"/>
        <v>0</v>
      </c>
      <c r="M70" s="554"/>
      <c r="N70" s="555"/>
      <c r="O70" s="556"/>
    </row>
    <row r="71" spans="2:15" x14ac:dyDescent="0.2">
      <c r="B71" s="494"/>
      <c r="C71" s="495"/>
      <c r="D71" s="10"/>
      <c r="E71" s="218" t="s">
        <v>133</v>
      </c>
      <c r="F71" s="10"/>
      <c r="G71" s="218" t="s">
        <v>135</v>
      </c>
      <c r="H71" s="7"/>
      <c r="I71" s="7"/>
      <c r="J71" s="7"/>
      <c r="K71" s="7"/>
      <c r="L71" s="553">
        <f t="shared" si="0"/>
        <v>0</v>
      </c>
      <c r="M71" s="554"/>
      <c r="N71" s="555"/>
      <c r="O71" s="556"/>
    </row>
    <row r="72" spans="2:15" x14ac:dyDescent="0.2">
      <c r="B72" s="494"/>
      <c r="C72" s="495"/>
      <c r="D72" s="10"/>
      <c r="E72" s="218" t="s">
        <v>133</v>
      </c>
      <c r="F72" s="10"/>
      <c r="G72" s="218" t="s">
        <v>135</v>
      </c>
      <c r="H72" s="7"/>
      <c r="I72" s="7"/>
      <c r="J72" s="7"/>
      <c r="K72" s="7"/>
      <c r="L72" s="553">
        <f t="shared" si="0"/>
        <v>0</v>
      </c>
      <c r="M72" s="554"/>
      <c r="N72" s="555"/>
      <c r="O72" s="556"/>
    </row>
    <row r="73" spans="2:15" x14ac:dyDescent="0.2">
      <c r="B73" s="494"/>
      <c r="C73" s="495"/>
      <c r="D73" s="10"/>
      <c r="E73" s="218" t="s">
        <v>133</v>
      </c>
      <c r="F73" s="10"/>
      <c r="G73" s="218" t="s">
        <v>135</v>
      </c>
      <c r="H73" s="7"/>
      <c r="I73" s="7"/>
      <c r="J73" s="7"/>
      <c r="K73" s="7"/>
      <c r="L73" s="553">
        <f t="shared" si="0"/>
        <v>0</v>
      </c>
      <c r="M73" s="554"/>
      <c r="N73" s="555"/>
      <c r="O73" s="556"/>
    </row>
    <row r="74" spans="2:15" x14ac:dyDescent="0.2">
      <c r="B74" s="494"/>
      <c r="C74" s="495"/>
      <c r="D74" s="10"/>
      <c r="E74" s="218" t="s">
        <v>133</v>
      </c>
      <c r="F74" s="10"/>
      <c r="G74" s="218" t="s">
        <v>135</v>
      </c>
      <c r="H74" s="7"/>
      <c r="I74" s="7"/>
      <c r="J74" s="7"/>
      <c r="K74" s="7"/>
      <c r="L74" s="553">
        <f t="shared" si="0"/>
        <v>0</v>
      </c>
      <c r="M74" s="554"/>
      <c r="N74" s="555"/>
      <c r="O74" s="556"/>
    </row>
    <row r="75" spans="2:15" x14ac:dyDescent="0.2">
      <c r="B75" s="494"/>
      <c r="C75" s="495"/>
      <c r="D75" s="10"/>
      <c r="E75" s="218" t="s">
        <v>133</v>
      </c>
      <c r="F75" s="10"/>
      <c r="G75" s="218" t="s">
        <v>135</v>
      </c>
      <c r="H75" s="7"/>
      <c r="I75" s="7"/>
      <c r="J75" s="7"/>
      <c r="K75" s="7"/>
      <c r="L75" s="553">
        <f t="shared" si="0"/>
        <v>0</v>
      </c>
      <c r="M75" s="554"/>
      <c r="N75" s="555"/>
      <c r="O75" s="556"/>
    </row>
    <row r="76" spans="2:15" x14ac:dyDescent="0.2">
      <c r="B76" s="494"/>
      <c r="C76" s="495"/>
      <c r="D76" s="10"/>
      <c r="E76" s="218" t="s">
        <v>133</v>
      </c>
      <c r="F76" s="10"/>
      <c r="G76" s="218" t="s">
        <v>135</v>
      </c>
      <c r="H76" s="7"/>
      <c r="I76" s="7"/>
      <c r="J76" s="7"/>
      <c r="K76" s="7"/>
      <c r="L76" s="553">
        <f t="shared" si="0"/>
        <v>0</v>
      </c>
      <c r="M76" s="554"/>
      <c r="N76" s="555"/>
      <c r="O76" s="556"/>
    </row>
    <row r="77" spans="2:15" x14ac:dyDescent="0.2">
      <c r="B77" s="494"/>
      <c r="C77" s="495"/>
      <c r="D77" s="10"/>
      <c r="E77" s="218" t="s">
        <v>133</v>
      </c>
      <c r="F77" s="10"/>
      <c r="G77" s="218" t="s">
        <v>135</v>
      </c>
      <c r="H77" s="7"/>
      <c r="I77" s="7"/>
      <c r="J77" s="7"/>
      <c r="K77" s="7"/>
      <c r="L77" s="553">
        <f t="shared" si="0"/>
        <v>0</v>
      </c>
      <c r="M77" s="554"/>
      <c r="N77" s="555"/>
      <c r="O77" s="556"/>
    </row>
    <row r="78" spans="2:15" x14ac:dyDescent="0.2">
      <c r="B78" s="494"/>
      <c r="C78" s="495"/>
      <c r="D78" s="10"/>
      <c r="E78" s="218" t="s">
        <v>133</v>
      </c>
      <c r="F78" s="10"/>
      <c r="G78" s="218" t="s">
        <v>135</v>
      </c>
      <c r="H78" s="7"/>
      <c r="I78" s="7"/>
      <c r="J78" s="7"/>
      <c r="K78" s="7"/>
      <c r="L78" s="553">
        <f t="shared" si="0"/>
        <v>0</v>
      </c>
      <c r="M78" s="554"/>
      <c r="N78" s="555"/>
      <c r="O78" s="556"/>
    </row>
    <row r="79" spans="2:15" x14ac:dyDescent="0.2">
      <c r="B79" s="494"/>
      <c r="C79" s="495"/>
      <c r="D79" s="10"/>
      <c r="E79" s="218" t="s">
        <v>133</v>
      </c>
      <c r="F79" s="10"/>
      <c r="G79" s="218" t="s">
        <v>135</v>
      </c>
      <c r="H79" s="7"/>
      <c r="I79" s="7"/>
      <c r="J79" s="7"/>
      <c r="K79" s="7"/>
      <c r="L79" s="553">
        <f t="shared" si="0"/>
        <v>0</v>
      </c>
      <c r="M79" s="554"/>
      <c r="N79" s="555"/>
      <c r="O79" s="556"/>
    </row>
    <row r="80" spans="2:15" x14ac:dyDescent="0.2">
      <c r="B80" s="494"/>
      <c r="C80" s="495"/>
      <c r="D80" s="10"/>
      <c r="E80" s="218" t="s">
        <v>133</v>
      </c>
      <c r="F80" s="10"/>
      <c r="G80" s="218" t="s">
        <v>135</v>
      </c>
      <c r="H80" s="7"/>
      <c r="I80" s="7"/>
      <c r="J80" s="7"/>
      <c r="K80" s="7"/>
      <c r="L80" s="553">
        <f t="shared" si="0"/>
        <v>0</v>
      </c>
      <c r="M80" s="554"/>
      <c r="N80" s="555"/>
      <c r="O80" s="556"/>
    </row>
    <row r="81" spans="2:16" x14ac:dyDescent="0.2">
      <c r="B81" s="494"/>
      <c r="C81" s="495"/>
      <c r="D81" s="10"/>
      <c r="E81" s="218" t="s">
        <v>133</v>
      </c>
      <c r="F81" s="10"/>
      <c r="G81" s="218" t="s">
        <v>135</v>
      </c>
      <c r="H81" s="7"/>
      <c r="I81" s="7"/>
      <c r="J81" s="7"/>
      <c r="K81" s="7"/>
      <c r="L81" s="553">
        <f t="shared" si="0"/>
        <v>0</v>
      </c>
      <c r="M81" s="554"/>
      <c r="N81" s="555"/>
      <c r="O81" s="556"/>
    </row>
    <row r="82" spans="2:16" x14ac:dyDescent="0.2">
      <c r="B82" s="494"/>
      <c r="C82" s="495"/>
      <c r="D82" s="10"/>
      <c r="E82" s="218" t="s">
        <v>133</v>
      </c>
      <c r="F82" s="10"/>
      <c r="G82" s="218" t="s">
        <v>135</v>
      </c>
      <c r="H82" s="7"/>
      <c r="I82" s="7"/>
      <c r="J82" s="7"/>
      <c r="K82" s="7"/>
      <c r="L82" s="553">
        <f t="shared" si="0"/>
        <v>0</v>
      </c>
      <c r="M82" s="554"/>
      <c r="N82" s="555"/>
      <c r="O82" s="556"/>
    </row>
    <row r="83" spans="2:16" s="199" customFormat="1" ht="5.85" customHeight="1" x14ac:dyDescent="0.2">
      <c r="B83" s="182"/>
      <c r="C83" s="182"/>
      <c r="D83" s="182"/>
      <c r="E83" s="231"/>
      <c r="F83" s="182"/>
      <c r="G83" s="231"/>
      <c r="H83" s="182"/>
      <c r="I83" s="182"/>
      <c r="J83" s="182"/>
      <c r="K83" s="182"/>
      <c r="L83" s="283"/>
      <c r="M83" s="283"/>
      <c r="N83" s="343"/>
      <c r="O83" s="343"/>
    </row>
    <row r="84" spans="2:16" x14ac:dyDescent="0.2">
      <c r="B84" s="573" t="s">
        <v>140</v>
      </c>
      <c r="C84" s="573"/>
      <c r="D84" s="573"/>
      <c r="E84" s="573"/>
      <c r="F84" s="573"/>
      <c r="G84" s="573"/>
      <c r="H84" s="573"/>
      <c r="I84" s="573"/>
      <c r="J84" s="573"/>
      <c r="K84" s="573"/>
      <c r="L84" s="573"/>
      <c r="M84" s="573"/>
      <c r="N84" s="573"/>
      <c r="O84" s="573"/>
      <c r="P84" s="573"/>
    </row>
    <row r="85" spans="2:16" ht="5.25" customHeight="1" x14ac:dyDescent="0.2"/>
    <row r="86" spans="2:16" ht="5.25" customHeight="1" thickBot="1" x14ac:dyDescent="0.25">
      <c r="B86" s="201"/>
      <c r="C86" s="201"/>
      <c r="D86" s="201"/>
      <c r="E86" s="201"/>
      <c r="F86" s="201"/>
      <c r="G86" s="201"/>
      <c r="H86" s="201"/>
      <c r="I86" s="201"/>
      <c r="J86" s="201"/>
      <c r="K86" s="201"/>
      <c r="L86" s="201"/>
      <c r="M86" s="201"/>
      <c r="N86" s="201"/>
      <c r="O86" s="201"/>
      <c r="P86" s="201"/>
    </row>
    <row r="87" spans="2:16" ht="13.5" thickTop="1" x14ac:dyDescent="0.2">
      <c r="P87" s="105" t="s">
        <v>146</v>
      </c>
    </row>
  </sheetData>
  <sheetProtection password="9317" sheet="1" objects="1" scenarios="1"/>
  <mergeCells count="69">
    <mergeCell ref="B84:P84"/>
    <mergeCell ref="B66:C66"/>
    <mergeCell ref="L72:M72"/>
    <mergeCell ref="N72:O72"/>
    <mergeCell ref="B77:C77"/>
    <mergeCell ref="B67:C67"/>
    <mergeCell ref="B71:C71"/>
    <mergeCell ref="B68:C68"/>
    <mergeCell ref="B69:C69"/>
    <mergeCell ref="B78:C78"/>
    <mergeCell ref="B70:C70"/>
    <mergeCell ref="B72:C72"/>
    <mergeCell ref="B73:C73"/>
    <mergeCell ref="B74:C74"/>
    <mergeCell ref="B75:C75"/>
    <mergeCell ref="B76:C76"/>
    <mergeCell ref="B80:C80"/>
    <mergeCell ref="B81:C81"/>
    <mergeCell ref="B82:C82"/>
    <mergeCell ref="O1:P1"/>
    <mergeCell ref="N66:O66"/>
    <mergeCell ref="L66:M66"/>
    <mergeCell ref="M35:P41"/>
    <mergeCell ref="E57:P57"/>
    <mergeCell ref="E58:P58"/>
    <mergeCell ref="G61:O61"/>
    <mergeCell ref="L67:M67"/>
    <mergeCell ref="B79:C79"/>
    <mergeCell ref="L71:M71"/>
    <mergeCell ref="N71:O71"/>
    <mergeCell ref="L68:M68"/>
    <mergeCell ref="N68:O68"/>
    <mergeCell ref="N67:O67"/>
    <mergeCell ref="L70:M70"/>
    <mergeCell ref="N70:O70"/>
    <mergeCell ref="L69:M69"/>
    <mergeCell ref="N69:O69"/>
    <mergeCell ref="L73:M73"/>
    <mergeCell ref="N73:O73"/>
    <mergeCell ref="L74:M74"/>
    <mergeCell ref="N74:O74"/>
    <mergeCell ref="L76:M76"/>
    <mergeCell ref="N76:O76"/>
    <mergeCell ref="L75:M75"/>
    <mergeCell ref="N75:O75"/>
    <mergeCell ref="L77:M77"/>
    <mergeCell ref="N77:O77"/>
    <mergeCell ref="L80:M80"/>
    <mergeCell ref="N80:O80"/>
    <mergeCell ref="L79:M79"/>
    <mergeCell ref="N79:O79"/>
    <mergeCell ref="L82:M82"/>
    <mergeCell ref="N82:O82"/>
    <mergeCell ref="L81:M81"/>
    <mergeCell ref="N81:O81"/>
    <mergeCell ref="L78:M78"/>
    <mergeCell ref="N78:O78"/>
    <mergeCell ref="B62:C62"/>
    <mergeCell ref="L62:M62"/>
    <mergeCell ref="N62:O62"/>
    <mergeCell ref="B63:C63"/>
    <mergeCell ref="L63:M63"/>
    <mergeCell ref="N63:O63"/>
    <mergeCell ref="B64:C64"/>
    <mergeCell ref="L64:M64"/>
    <mergeCell ref="N64:O64"/>
    <mergeCell ref="B65:C65"/>
    <mergeCell ref="L65:M65"/>
    <mergeCell ref="N65:O65"/>
  </mergeCells>
  <phoneticPr fontId="4" type="noConversion"/>
  <dataValidations count="4">
    <dataValidation type="list" allowBlank="1" showInputMessage="1" showErrorMessage="1" sqref="D63:D83" xr:uid="{00000000-0002-0000-0400-000000000000}">
      <formula1>"0,1,2,3,4"</formula1>
    </dataValidation>
    <dataValidation type="list" allowBlank="1" showInputMessage="1" showErrorMessage="1" sqref="N63:O83" xr:uid="{00000000-0002-0000-0400-000001000000}">
      <formula1>"30% AMI,50% AMI,60% AMI,Market,Manager"</formula1>
    </dataValidation>
    <dataValidation type="list" allowBlank="1" showInputMessage="1" showErrorMessage="1" sqref="B63:C83" xr:uid="{00000000-0002-0000-0400-000002000000}">
      <formula1>"Garden 1-2 story,Garden 3 + story,Detached SF House,Townhouse,Duplex,Triplex/Quadplex"</formula1>
    </dataValidation>
    <dataValidation type="list" allowBlank="1" showInputMessage="1" showErrorMessage="1" sqref="F63:F83" xr:uid="{00000000-0002-0000-0400-000003000000}">
      <formula1>"0,0.5,1,1.5,1.75,2,2.5,2.75,3,3.5,3.75,4,4.5"</formula1>
    </dataValidation>
  </dataValidations>
  <printOptions horizontalCentered="1"/>
  <pageMargins left="0.75" right="0.23" top="0.64" bottom="0.47" header="0.37" footer="0.36"/>
  <pageSetup scale="72" orientation="portrait" r:id="rId1"/>
  <headerFooter alignWithMargins="0">
    <oddHeader>&amp;C&amp;"Arial,Bold"2020 Low-Income Housing Tax Credit Application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P92"/>
  <sheetViews>
    <sheetView zoomScaleNormal="100" workbookViewId="0"/>
  </sheetViews>
  <sheetFormatPr defaultColWidth="9" defaultRowHeight="12.75" x14ac:dyDescent="0.2"/>
  <cols>
    <col min="1" max="1" width="1.7109375" style="105" customWidth="1"/>
    <col min="2" max="5" width="9" style="105"/>
    <col min="6" max="7" width="7.7109375" style="105" customWidth="1"/>
    <col min="8" max="8" width="6.7109375" style="105" customWidth="1"/>
    <col min="9" max="9" width="7.7109375" style="105" customWidth="1"/>
    <col min="10" max="10" width="7.140625" style="105" customWidth="1"/>
    <col min="11" max="11" width="7.7109375" style="105" customWidth="1"/>
    <col min="12" max="13" width="9" style="105"/>
    <col min="14" max="14" width="6.7109375" style="105" customWidth="1"/>
    <col min="15" max="15" width="10.140625" style="105" bestFit="1" customWidth="1"/>
    <col min="16" max="16" width="6.7109375" style="105" customWidth="1"/>
    <col min="17" max="17" width="1.7109375" style="105" customWidth="1"/>
    <col min="18" max="16384" width="9" style="105"/>
  </cols>
  <sheetData>
    <row r="1" spans="2:16" x14ac:dyDescent="0.2">
      <c r="B1" s="324">
        <f>'1'!J4</f>
        <v>0</v>
      </c>
      <c r="G1" s="154"/>
      <c r="O1" s="521">
        <f>'1'!P4</f>
        <v>0</v>
      </c>
      <c r="P1" s="521"/>
    </row>
    <row r="3" spans="2:16" ht="15.75" x14ac:dyDescent="0.25">
      <c r="B3" s="184" t="s">
        <v>973</v>
      </c>
      <c r="C3" s="178"/>
      <c r="D3" s="178"/>
      <c r="E3" s="178"/>
      <c r="F3" s="178"/>
      <c r="G3" s="178"/>
      <c r="H3" s="178"/>
      <c r="I3" s="178"/>
      <c r="J3" s="178"/>
      <c r="K3" s="178"/>
      <c r="L3" s="178"/>
      <c r="M3" s="178"/>
      <c r="N3" s="178"/>
      <c r="O3" s="178"/>
      <c r="P3" s="178"/>
    </row>
    <row r="4" spans="2:16" ht="4.9000000000000004" customHeight="1" x14ac:dyDescent="0.2"/>
    <row r="5" spans="2:16" x14ac:dyDescent="0.2">
      <c r="B5" s="105" t="s">
        <v>147</v>
      </c>
      <c r="I5" s="185" t="s">
        <v>796</v>
      </c>
      <c r="K5" s="574"/>
      <c r="L5" s="575"/>
      <c r="M5" s="183" t="s">
        <v>111</v>
      </c>
      <c r="N5" s="5"/>
      <c r="O5" s="183" t="s">
        <v>112</v>
      </c>
      <c r="P5" s="5"/>
    </row>
    <row r="6" spans="2:16" ht="4.9000000000000004" customHeight="1" x14ac:dyDescent="0.2">
      <c r="M6" s="183"/>
      <c r="N6" s="182"/>
      <c r="O6" s="181"/>
      <c r="P6" s="182"/>
    </row>
    <row r="7" spans="2:16" x14ac:dyDescent="0.2">
      <c r="B7" s="154" t="s">
        <v>149</v>
      </c>
      <c r="K7" s="491"/>
      <c r="L7" s="495"/>
      <c r="M7" s="183"/>
      <c r="N7" s="182"/>
      <c r="O7" s="181"/>
      <c r="P7" s="182"/>
    </row>
    <row r="8" spans="2:16" x14ac:dyDescent="0.2">
      <c r="B8" s="154" t="s">
        <v>150</v>
      </c>
      <c r="M8" s="183" t="s">
        <v>111</v>
      </c>
      <c r="N8" s="5"/>
      <c r="O8" s="183" t="s">
        <v>112</v>
      </c>
      <c r="P8" s="5"/>
    </row>
    <row r="10" spans="2:16" x14ac:dyDescent="0.2">
      <c r="B10" s="105" t="s">
        <v>148</v>
      </c>
      <c r="J10" s="185" t="s">
        <v>1052</v>
      </c>
      <c r="K10" s="574"/>
      <c r="L10" s="575"/>
      <c r="M10" s="183" t="s">
        <v>111</v>
      </c>
      <c r="N10" s="5"/>
      <c r="O10" s="183" t="s">
        <v>112</v>
      </c>
      <c r="P10" s="5"/>
    </row>
    <row r="11" spans="2:16" ht="4.9000000000000004" customHeight="1" x14ac:dyDescent="0.2">
      <c r="M11" s="183"/>
      <c r="N11" s="182"/>
      <c r="O11" s="181"/>
      <c r="P11" s="182"/>
    </row>
    <row r="12" spans="2:16" x14ac:dyDescent="0.2">
      <c r="B12" s="344" t="s">
        <v>596</v>
      </c>
      <c r="C12" s="199"/>
      <c r="D12" s="199"/>
      <c r="E12" s="199"/>
      <c r="F12" s="199"/>
      <c r="G12" s="199"/>
      <c r="K12" s="491"/>
      <c r="L12" s="495"/>
    </row>
    <row r="13" spans="2:16" x14ac:dyDescent="0.2">
      <c r="B13" s="154" t="s">
        <v>802</v>
      </c>
      <c r="M13" s="183" t="s">
        <v>111</v>
      </c>
      <c r="N13" s="5"/>
      <c r="O13" s="183" t="s">
        <v>112</v>
      </c>
      <c r="P13" s="5"/>
    </row>
    <row r="14" spans="2:16" ht="4.9000000000000004" customHeight="1" thickBot="1" x14ac:dyDescent="0.25">
      <c r="B14" s="201"/>
      <c r="C14" s="201"/>
      <c r="D14" s="201"/>
      <c r="E14" s="201"/>
      <c r="F14" s="201"/>
      <c r="G14" s="201"/>
      <c r="H14" s="201"/>
      <c r="I14" s="201"/>
      <c r="J14" s="201"/>
      <c r="K14" s="201"/>
      <c r="L14" s="201"/>
      <c r="M14" s="201"/>
      <c r="N14" s="201"/>
      <c r="O14" s="201"/>
      <c r="P14" s="201"/>
    </row>
    <row r="15" spans="2:16" ht="4.9000000000000004" customHeight="1" thickTop="1" x14ac:dyDescent="0.2"/>
    <row r="16" spans="2:16" x14ac:dyDescent="0.2">
      <c r="B16" s="105" t="s">
        <v>151</v>
      </c>
      <c r="E16" s="11"/>
    </row>
    <row r="17" spans="2:16" ht="4.9000000000000004" customHeight="1" x14ac:dyDescent="0.2"/>
    <row r="18" spans="2:16" x14ac:dyDescent="0.2">
      <c r="B18" s="105" t="s">
        <v>152</v>
      </c>
      <c r="E18" s="11"/>
    </row>
    <row r="19" spans="2:16" ht="7.9" customHeight="1" x14ac:dyDescent="0.2"/>
    <row r="20" spans="2:16" x14ac:dyDescent="0.2">
      <c r="B20" s="105" t="s">
        <v>646</v>
      </c>
      <c r="F20" s="105" t="s">
        <v>33</v>
      </c>
      <c r="M20" s="183" t="s">
        <v>111</v>
      </c>
      <c r="N20" s="5"/>
      <c r="O20" s="183" t="s">
        <v>112</v>
      </c>
      <c r="P20" s="5"/>
    </row>
    <row r="21" spans="2:16" ht="4.9000000000000004" customHeight="1" x14ac:dyDescent="0.2"/>
    <row r="22" spans="2:16" x14ac:dyDescent="0.2">
      <c r="F22" s="105" t="s">
        <v>153</v>
      </c>
      <c r="M22" s="183" t="s">
        <v>111</v>
      </c>
      <c r="N22" s="5"/>
      <c r="O22" s="183" t="s">
        <v>112</v>
      </c>
      <c r="P22" s="5"/>
    </row>
    <row r="23" spans="2:16" ht="4.9000000000000004" customHeight="1" x14ac:dyDescent="0.2"/>
    <row r="24" spans="2:16" x14ac:dyDescent="0.2">
      <c r="F24" s="105" t="s">
        <v>154</v>
      </c>
      <c r="M24" s="183" t="s">
        <v>111</v>
      </c>
      <c r="N24" s="5"/>
      <c r="O24" s="183" t="s">
        <v>112</v>
      </c>
      <c r="P24" s="5"/>
    </row>
    <row r="26" spans="2:16" x14ac:dyDescent="0.2">
      <c r="B26" s="105" t="s">
        <v>155</v>
      </c>
      <c r="G26" s="471"/>
      <c r="H26" s="472"/>
      <c r="I26" s="472"/>
      <c r="J26" s="472"/>
      <c r="K26" s="472"/>
      <c r="L26" s="472"/>
      <c r="M26" s="472"/>
      <c r="N26" s="472"/>
      <c r="O26" s="472"/>
      <c r="P26" s="473"/>
    </row>
    <row r="27" spans="2:16" ht="4.9000000000000004" customHeight="1" thickBot="1" x14ac:dyDescent="0.25">
      <c r="B27" s="201"/>
      <c r="C27" s="201"/>
      <c r="D27" s="201"/>
      <c r="E27" s="201"/>
      <c r="F27" s="201"/>
      <c r="G27" s="201"/>
      <c r="H27" s="201"/>
      <c r="I27" s="201"/>
      <c r="J27" s="201"/>
      <c r="K27" s="201"/>
      <c r="L27" s="201"/>
      <c r="M27" s="201"/>
      <c r="N27" s="201"/>
      <c r="O27" s="201"/>
      <c r="P27" s="201"/>
    </row>
    <row r="28" spans="2:16" ht="4.9000000000000004" customHeight="1" thickTop="1" x14ac:dyDescent="0.2"/>
    <row r="29" spans="2:16" x14ac:dyDescent="0.2">
      <c r="B29" s="105" t="s">
        <v>156</v>
      </c>
      <c r="G29" s="183" t="s">
        <v>111</v>
      </c>
      <c r="H29" s="5"/>
      <c r="I29" s="183" t="s">
        <v>112</v>
      </c>
      <c r="J29" s="5"/>
      <c r="K29" s="105" t="s">
        <v>160</v>
      </c>
      <c r="P29" s="11"/>
    </row>
    <row r="30" spans="2:16" ht="4.9000000000000004" customHeight="1" x14ac:dyDescent="0.2"/>
    <row r="31" spans="2:16" x14ac:dyDescent="0.2">
      <c r="B31" s="105" t="s">
        <v>157</v>
      </c>
      <c r="G31" s="491"/>
      <c r="H31" s="493"/>
      <c r="L31" s="105" t="s">
        <v>161</v>
      </c>
      <c r="P31" s="11"/>
    </row>
    <row r="32" spans="2:16" ht="4.9000000000000004" customHeight="1" x14ac:dyDescent="0.2"/>
    <row r="33" spans="2:16" x14ac:dyDescent="0.2">
      <c r="B33" s="105" t="s">
        <v>158</v>
      </c>
      <c r="K33" s="105" t="s">
        <v>600</v>
      </c>
      <c r="M33" s="5"/>
      <c r="N33" s="105" t="s">
        <v>162</v>
      </c>
      <c r="P33" s="5"/>
    </row>
    <row r="34" spans="2:16" ht="4.9000000000000004" customHeight="1" x14ac:dyDescent="0.2"/>
    <row r="35" spans="2:16" x14ac:dyDescent="0.2">
      <c r="B35" s="105" t="s">
        <v>159</v>
      </c>
      <c r="K35" s="105" t="s">
        <v>599</v>
      </c>
      <c r="M35" s="5"/>
      <c r="N35" s="105" t="s">
        <v>163</v>
      </c>
      <c r="P35" s="5"/>
    </row>
    <row r="36" spans="2:16" ht="4.9000000000000004" customHeight="1" thickBot="1" x14ac:dyDescent="0.25">
      <c r="B36" s="201"/>
      <c r="C36" s="201"/>
      <c r="D36" s="201"/>
      <c r="E36" s="201"/>
      <c r="F36" s="201"/>
      <c r="G36" s="201"/>
      <c r="H36" s="201"/>
      <c r="I36" s="201"/>
      <c r="J36" s="201"/>
      <c r="K36" s="201"/>
      <c r="L36" s="201"/>
      <c r="M36" s="201"/>
      <c r="N36" s="201"/>
      <c r="O36" s="201"/>
      <c r="P36" s="201"/>
    </row>
    <row r="37" spans="2:16" ht="6.6" customHeight="1" thickTop="1" x14ac:dyDescent="0.2"/>
    <row r="38" spans="2:16" x14ac:dyDescent="0.2">
      <c r="B38" s="154" t="s">
        <v>164</v>
      </c>
    </row>
    <row r="39" spans="2:16" ht="4.9000000000000004" customHeight="1" x14ac:dyDescent="0.2"/>
    <row r="40" spans="2:16" x14ac:dyDescent="0.2">
      <c r="B40" s="105" t="s">
        <v>165</v>
      </c>
      <c r="D40" s="471"/>
      <c r="E40" s="472"/>
      <c r="F40" s="472"/>
      <c r="G40" s="472"/>
      <c r="H40" s="472"/>
      <c r="I40" s="472"/>
      <c r="J40" s="472"/>
      <c r="K40" s="472"/>
      <c r="L40" s="472"/>
      <c r="M40" s="472"/>
      <c r="N40" s="472"/>
      <c r="O40" s="472"/>
      <c r="P40" s="473"/>
    </row>
    <row r="41" spans="2:16" ht="4.9000000000000004" customHeight="1" x14ac:dyDescent="0.2"/>
    <row r="42" spans="2:16" x14ac:dyDescent="0.2">
      <c r="B42" s="105" t="s">
        <v>38</v>
      </c>
      <c r="D42" s="491"/>
      <c r="E42" s="495"/>
    </row>
    <row r="43" spans="2:16" ht="4.9000000000000004" customHeight="1" x14ac:dyDescent="0.2"/>
    <row r="44" spans="2:16" x14ac:dyDescent="0.2">
      <c r="B44" s="105" t="s">
        <v>46</v>
      </c>
      <c r="D44" s="462"/>
      <c r="E44" s="484"/>
    </row>
    <row r="45" spans="2:16" ht="4.9000000000000004" customHeight="1" x14ac:dyDescent="0.2"/>
    <row r="46" spans="2:16" x14ac:dyDescent="0.2">
      <c r="B46" s="105" t="s">
        <v>803</v>
      </c>
      <c r="M46" s="183" t="s">
        <v>111</v>
      </c>
      <c r="N46" s="5"/>
      <c r="O46" s="183" t="s">
        <v>112</v>
      </c>
      <c r="P46" s="5"/>
    </row>
    <row r="47" spans="2:16" ht="4.9000000000000004" customHeight="1" x14ac:dyDescent="0.2"/>
    <row r="48" spans="2:16" x14ac:dyDescent="0.2">
      <c r="B48" s="105" t="s">
        <v>166</v>
      </c>
    </row>
    <row r="49" spans="2:16" x14ac:dyDescent="0.2">
      <c r="B49" s="105" t="s">
        <v>167</v>
      </c>
      <c r="M49" s="183" t="s">
        <v>111</v>
      </c>
      <c r="N49" s="5"/>
      <c r="O49" s="183" t="s">
        <v>112</v>
      </c>
      <c r="P49" s="5"/>
    </row>
    <row r="50" spans="2:16" x14ac:dyDescent="0.2">
      <c r="B50" s="154" t="s">
        <v>168</v>
      </c>
    </row>
    <row r="52" spans="2:16" x14ac:dyDescent="0.2">
      <c r="B52" s="105" t="s">
        <v>169</v>
      </c>
    </row>
    <row r="53" spans="2:16" x14ac:dyDescent="0.2">
      <c r="B53" s="105" t="s">
        <v>170</v>
      </c>
      <c r="M53" s="183" t="s">
        <v>111</v>
      </c>
      <c r="N53" s="5"/>
      <c r="O53" s="183" t="s">
        <v>112</v>
      </c>
      <c r="P53" s="5"/>
    </row>
    <row r="54" spans="2:16" x14ac:dyDescent="0.2">
      <c r="B54" s="154" t="s">
        <v>171</v>
      </c>
    </row>
    <row r="56" spans="2:16" x14ac:dyDescent="0.2">
      <c r="B56" s="105" t="s">
        <v>28</v>
      </c>
    </row>
    <row r="57" spans="2:16" x14ac:dyDescent="0.2">
      <c r="B57" s="105" t="s">
        <v>29</v>
      </c>
    </row>
    <row r="58" spans="2:16" x14ac:dyDescent="0.2">
      <c r="B58" s="105" t="s">
        <v>34</v>
      </c>
    </row>
    <row r="59" spans="2:16" x14ac:dyDescent="0.2">
      <c r="B59" s="105" t="s">
        <v>30</v>
      </c>
    </row>
    <row r="60" spans="2:16" ht="13.5" thickBot="1" x14ac:dyDescent="0.25">
      <c r="B60" s="201"/>
      <c r="C60" s="201"/>
      <c r="D60" s="201"/>
      <c r="E60" s="201"/>
      <c r="F60" s="201"/>
      <c r="G60" s="201"/>
      <c r="H60" s="201"/>
      <c r="I60" s="201"/>
      <c r="J60" s="201"/>
      <c r="K60" s="201"/>
      <c r="L60" s="201"/>
      <c r="M60" s="201"/>
      <c r="N60" s="201"/>
      <c r="O60" s="201"/>
      <c r="P60" s="201"/>
    </row>
    <row r="61" spans="2:16" ht="4.9000000000000004" customHeight="1" thickTop="1" x14ac:dyDescent="0.2"/>
    <row r="62" spans="2:16" x14ac:dyDescent="0.2">
      <c r="B62" s="105" t="s">
        <v>172</v>
      </c>
      <c r="M62" s="183" t="s">
        <v>111</v>
      </c>
      <c r="N62" s="5"/>
      <c r="O62" s="183" t="s">
        <v>112</v>
      </c>
      <c r="P62" s="5"/>
    </row>
    <row r="63" spans="2:16" ht="4.9000000000000004" customHeight="1" x14ac:dyDescent="0.2"/>
    <row r="64" spans="2:16" x14ac:dyDescent="0.2">
      <c r="B64" s="154" t="s">
        <v>173</v>
      </c>
      <c r="H64" s="5"/>
      <c r="I64" s="105" t="s">
        <v>174</v>
      </c>
    </row>
    <row r="65" spans="2:16" ht="4.9000000000000004" customHeight="1" x14ac:dyDescent="0.2"/>
    <row r="66" spans="2:16" x14ac:dyDescent="0.2">
      <c r="H66" s="5"/>
      <c r="I66" s="230" t="s">
        <v>786</v>
      </c>
      <c r="M66" s="576"/>
      <c r="N66" s="577"/>
      <c r="O66" s="577"/>
      <c r="P66" s="578"/>
    </row>
    <row r="67" spans="2:16" ht="4.9000000000000004" customHeight="1" x14ac:dyDescent="0.2"/>
    <row r="68" spans="2:16" x14ac:dyDescent="0.2">
      <c r="H68" s="5"/>
      <c r="I68" s="105" t="s">
        <v>175</v>
      </c>
    </row>
    <row r="69" spans="2:16" ht="4.9000000000000004" customHeight="1" x14ac:dyDescent="0.2"/>
    <row r="70" spans="2:16" x14ac:dyDescent="0.2">
      <c r="H70" s="5"/>
      <c r="I70" s="230" t="s">
        <v>785</v>
      </c>
      <c r="J70" s="105" t="s">
        <v>176</v>
      </c>
      <c r="L70" s="471"/>
      <c r="M70" s="472"/>
      <c r="N70" s="472"/>
      <c r="O70" s="472"/>
      <c r="P70" s="473"/>
    </row>
    <row r="71" spans="2:16" ht="4.9000000000000004" customHeight="1" x14ac:dyDescent="0.2"/>
    <row r="72" spans="2:16" x14ac:dyDescent="0.2">
      <c r="B72" s="154" t="s">
        <v>177</v>
      </c>
      <c r="H72" s="7"/>
      <c r="I72" s="105" t="s">
        <v>598</v>
      </c>
      <c r="K72" s="12"/>
      <c r="L72" s="105" t="s">
        <v>178</v>
      </c>
      <c r="P72" s="8"/>
    </row>
    <row r="74" spans="2:16" x14ac:dyDescent="0.2">
      <c r="B74" s="105" t="s">
        <v>804</v>
      </c>
      <c r="M74" s="183" t="s">
        <v>111</v>
      </c>
      <c r="N74" s="5"/>
      <c r="O74" s="183" t="s">
        <v>112</v>
      </c>
      <c r="P74" s="5"/>
    </row>
    <row r="75" spans="2:16" ht="4.9000000000000004" customHeight="1" x14ac:dyDescent="0.2"/>
    <row r="76" spans="2:16" x14ac:dyDescent="0.2">
      <c r="B76" s="154" t="s">
        <v>597</v>
      </c>
      <c r="G76" s="231"/>
      <c r="H76" s="476"/>
      <c r="I76" s="477"/>
      <c r="J76" s="477"/>
      <c r="K76" s="477"/>
      <c r="L76" s="477"/>
      <c r="M76" s="477"/>
      <c r="N76" s="477"/>
      <c r="O76" s="477"/>
      <c r="P76" s="478"/>
    </row>
    <row r="77" spans="2:16" ht="12.75" customHeight="1" x14ac:dyDescent="0.2">
      <c r="G77" s="231"/>
      <c r="H77" s="579"/>
      <c r="I77" s="580"/>
      <c r="J77" s="580"/>
      <c r="K77" s="580"/>
      <c r="L77" s="580"/>
      <c r="M77" s="580"/>
      <c r="N77" s="580"/>
      <c r="O77" s="580"/>
      <c r="P77" s="581"/>
    </row>
    <row r="78" spans="2:16" ht="12.75" customHeight="1" x14ac:dyDescent="0.2">
      <c r="G78" s="231"/>
      <c r="H78" s="579"/>
      <c r="I78" s="580"/>
      <c r="J78" s="580"/>
      <c r="K78" s="580"/>
      <c r="L78" s="580"/>
      <c r="M78" s="580"/>
      <c r="N78" s="580"/>
      <c r="O78" s="580"/>
      <c r="P78" s="581"/>
    </row>
    <row r="79" spans="2:16" ht="12.75" customHeight="1" x14ac:dyDescent="0.2">
      <c r="G79" s="231"/>
      <c r="H79" s="479"/>
      <c r="I79" s="480"/>
      <c r="J79" s="480"/>
      <c r="K79" s="480"/>
      <c r="L79" s="480"/>
      <c r="M79" s="480"/>
      <c r="N79" s="480"/>
      <c r="O79" s="480"/>
      <c r="P79" s="481"/>
    </row>
    <row r="81" spans="2:16" x14ac:dyDescent="0.2">
      <c r="B81" s="105" t="s">
        <v>179</v>
      </c>
      <c r="M81" s="183" t="s">
        <v>111</v>
      </c>
      <c r="N81" s="5"/>
      <c r="O81" s="183" t="s">
        <v>112</v>
      </c>
      <c r="P81" s="5"/>
    </row>
    <row r="82" spans="2:16" x14ac:dyDescent="0.2">
      <c r="B82" s="154" t="s">
        <v>171</v>
      </c>
    </row>
    <row r="83" spans="2:16" ht="4.9000000000000004" customHeight="1" thickBot="1" x14ac:dyDescent="0.25">
      <c r="B83" s="201"/>
      <c r="C83" s="201"/>
      <c r="D83" s="201"/>
      <c r="E83" s="201"/>
      <c r="F83" s="201"/>
      <c r="G83" s="201"/>
      <c r="H83" s="201"/>
      <c r="I83" s="201"/>
      <c r="J83" s="201"/>
      <c r="K83" s="201"/>
      <c r="L83" s="201"/>
      <c r="M83" s="201"/>
      <c r="N83" s="201"/>
      <c r="O83" s="201"/>
      <c r="P83" s="201"/>
    </row>
    <row r="84" spans="2:16" ht="4.9000000000000004" customHeight="1" thickTop="1" x14ac:dyDescent="0.2"/>
    <row r="85" spans="2:16" x14ac:dyDescent="0.2">
      <c r="B85" s="105" t="s">
        <v>180</v>
      </c>
      <c r="M85" s="183" t="s">
        <v>111</v>
      </c>
      <c r="N85" s="5"/>
      <c r="O85" s="183" t="s">
        <v>112</v>
      </c>
      <c r="P85" s="5"/>
    </row>
    <row r="86" spans="2:16" ht="4.9000000000000004" customHeight="1" x14ac:dyDescent="0.2"/>
    <row r="87" spans="2:16" x14ac:dyDescent="0.2">
      <c r="B87" s="154" t="s">
        <v>181</v>
      </c>
      <c r="H87" s="183" t="s">
        <v>111</v>
      </c>
      <c r="I87" s="5"/>
      <c r="J87" s="183" t="s">
        <v>112</v>
      </c>
      <c r="K87" s="5"/>
      <c r="L87" s="154"/>
      <c r="M87" s="154" t="s">
        <v>183</v>
      </c>
      <c r="P87" s="12"/>
    </row>
    <row r="88" spans="2:16" ht="4.9000000000000004" customHeight="1" x14ac:dyDescent="0.2"/>
    <row r="89" spans="2:16" x14ac:dyDescent="0.2">
      <c r="B89" s="230" t="s">
        <v>182</v>
      </c>
      <c r="H89" s="183" t="s">
        <v>111</v>
      </c>
      <c r="I89" s="5"/>
      <c r="J89" s="183" t="s">
        <v>112</v>
      </c>
      <c r="K89" s="5"/>
      <c r="M89" s="154" t="s">
        <v>183</v>
      </c>
      <c r="P89" s="12"/>
    </row>
    <row r="90" spans="2:16" x14ac:dyDescent="0.2">
      <c r="B90" s="230"/>
      <c r="H90" s="183"/>
      <c r="I90" s="155"/>
      <c r="J90" s="181"/>
      <c r="K90" s="155"/>
      <c r="L90" s="199"/>
      <c r="M90" s="344"/>
      <c r="N90" s="199"/>
      <c r="O90" s="199"/>
      <c r="P90" s="345"/>
    </row>
    <row r="91" spans="2:16" ht="4.9000000000000004" customHeight="1" thickBot="1" x14ac:dyDescent="0.25">
      <c r="B91" s="201"/>
      <c r="C91" s="201"/>
      <c r="D91" s="201"/>
      <c r="E91" s="201"/>
      <c r="F91" s="201"/>
      <c r="G91" s="201"/>
      <c r="H91" s="201"/>
      <c r="I91" s="201"/>
      <c r="J91" s="201"/>
      <c r="K91" s="201"/>
      <c r="L91" s="201"/>
      <c r="M91" s="201"/>
      <c r="N91" s="201"/>
      <c r="O91" s="201"/>
      <c r="P91" s="201"/>
    </row>
    <row r="92" spans="2:16" ht="13.5" thickTop="1" x14ac:dyDescent="0.2">
      <c r="P92" s="105" t="s">
        <v>184</v>
      </c>
    </row>
  </sheetData>
  <sheetProtection password="9317" sheet="1" objects="1" scenarios="1"/>
  <mergeCells count="16">
    <mergeCell ref="H79:P79"/>
    <mergeCell ref="L70:P70"/>
    <mergeCell ref="H76:P76"/>
    <mergeCell ref="H77:P77"/>
    <mergeCell ref="H78:P78"/>
    <mergeCell ref="K5:L5"/>
    <mergeCell ref="M66:P66"/>
    <mergeCell ref="D44:E44"/>
    <mergeCell ref="D42:E42"/>
    <mergeCell ref="O1:P1"/>
    <mergeCell ref="K7:L7"/>
    <mergeCell ref="K12:L12"/>
    <mergeCell ref="G26:P26"/>
    <mergeCell ref="G31:H31"/>
    <mergeCell ref="D40:P40"/>
    <mergeCell ref="K10:L10"/>
  </mergeCells>
  <phoneticPr fontId="4" type="noConversion"/>
  <printOptions horizontalCentered="1"/>
  <pageMargins left="0.28000000000000003" right="0.28000000000000003" top="0.55000000000000004" bottom="0.49" header="0.39" footer="0.38"/>
  <pageSetup scale="80" orientation="portrait" r:id="rId1"/>
  <headerFooter alignWithMargins="0">
    <oddHeader>&amp;C&amp;"Arial,Bold"2020 Low-Income Housing Tax Credit Application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O80"/>
  <sheetViews>
    <sheetView zoomScaleNormal="100" workbookViewId="0"/>
  </sheetViews>
  <sheetFormatPr defaultColWidth="9" defaultRowHeight="12.75" x14ac:dyDescent="0.2"/>
  <cols>
    <col min="1" max="1" width="1.7109375" style="105" customWidth="1"/>
    <col min="2" max="2" width="4.85546875" style="105" customWidth="1"/>
    <col min="3" max="3" width="14.7109375" style="105" customWidth="1"/>
    <col min="4" max="4" width="12" style="105" bestFit="1" customWidth="1"/>
    <col min="5" max="5" width="5.7109375" style="105" customWidth="1"/>
    <col min="6" max="6" width="8.7109375" style="105" customWidth="1"/>
    <col min="7" max="7" width="5.7109375" style="105" customWidth="1"/>
    <col min="8" max="8" width="8.7109375" style="105" customWidth="1"/>
    <col min="9" max="13" width="8.28515625" style="105" customWidth="1"/>
    <col min="14" max="15" width="8.7109375" style="105" customWidth="1"/>
    <col min="16" max="16" width="1.7109375" style="105" customWidth="1"/>
    <col min="17" max="16384" width="9" style="105"/>
  </cols>
  <sheetData>
    <row r="1" spans="2:15" x14ac:dyDescent="0.2">
      <c r="B1" s="324">
        <f>'1'!J4</f>
        <v>0</v>
      </c>
      <c r="F1" s="346"/>
      <c r="G1" s="346"/>
      <c r="H1" s="346"/>
      <c r="I1" s="346"/>
      <c r="J1" s="346"/>
      <c r="K1" s="346"/>
      <c r="N1" s="521">
        <f>'1'!P4</f>
        <v>0</v>
      </c>
      <c r="O1" s="521"/>
    </row>
    <row r="2" spans="2:15" ht="6.6" customHeight="1" x14ac:dyDescent="0.2"/>
    <row r="3" spans="2:15" ht="15.75" x14ac:dyDescent="0.25">
      <c r="B3" s="184" t="s">
        <v>980</v>
      </c>
      <c r="C3" s="178"/>
      <c r="D3" s="178"/>
      <c r="E3" s="178"/>
      <c r="F3" s="178"/>
      <c r="G3" s="178"/>
      <c r="H3" s="178"/>
      <c r="I3" s="178"/>
      <c r="J3" s="178"/>
      <c r="K3" s="178"/>
      <c r="L3" s="178"/>
      <c r="M3" s="178"/>
      <c r="N3" s="178"/>
      <c r="O3" s="178"/>
    </row>
    <row r="4" spans="2:15" ht="7.9" customHeight="1" x14ac:dyDescent="0.2"/>
    <row r="5" spans="2:15" x14ac:dyDescent="0.2">
      <c r="B5" s="154" t="s">
        <v>185</v>
      </c>
    </row>
    <row r="6" spans="2:15" ht="7.15" customHeight="1" x14ac:dyDescent="0.2"/>
    <row r="7" spans="2:15" x14ac:dyDescent="0.2">
      <c r="B7" s="5"/>
      <c r="C7" s="105" t="s">
        <v>186</v>
      </c>
    </row>
    <row r="8" spans="2:15" x14ac:dyDescent="0.2">
      <c r="C8" s="154" t="s">
        <v>601</v>
      </c>
    </row>
    <row r="9" spans="2:15" ht="4.9000000000000004" customHeight="1" x14ac:dyDescent="0.2"/>
    <row r="10" spans="2:15" x14ac:dyDescent="0.2">
      <c r="B10" s="5"/>
      <c r="C10" s="105" t="s">
        <v>187</v>
      </c>
    </row>
    <row r="11" spans="2:15" x14ac:dyDescent="0.2">
      <c r="C11" s="154" t="s">
        <v>602</v>
      </c>
    </row>
    <row r="12" spans="2:15" ht="4.9000000000000004" customHeight="1" x14ac:dyDescent="0.2"/>
    <row r="13" spans="2:15" x14ac:dyDescent="0.2">
      <c r="B13" s="5"/>
      <c r="C13" s="105" t="s">
        <v>603</v>
      </c>
    </row>
    <row r="14" spans="2:15" ht="7.15" customHeight="1" x14ac:dyDescent="0.2"/>
    <row r="15" spans="2:15" x14ac:dyDescent="0.2">
      <c r="B15" s="185" t="s">
        <v>805</v>
      </c>
    </row>
    <row r="16" spans="2:15" x14ac:dyDescent="0.2">
      <c r="B16" s="105" t="s">
        <v>605</v>
      </c>
    </row>
    <row r="17" spans="2:15" x14ac:dyDescent="0.2">
      <c r="B17" s="105" t="s">
        <v>608</v>
      </c>
    </row>
    <row r="18" spans="2:15" x14ac:dyDescent="0.2">
      <c r="B18" s="105" t="s">
        <v>609</v>
      </c>
    </row>
    <row r="19" spans="2:15" x14ac:dyDescent="0.2">
      <c r="B19" s="185" t="s">
        <v>1064</v>
      </c>
    </row>
    <row r="20" spans="2:15" ht="6.6" customHeight="1" thickBot="1" x14ac:dyDescent="0.25">
      <c r="B20" s="201"/>
      <c r="C20" s="201"/>
      <c r="D20" s="201"/>
      <c r="E20" s="201"/>
      <c r="F20" s="201"/>
      <c r="G20" s="201"/>
      <c r="H20" s="201"/>
      <c r="I20" s="201"/>
      <c r="J20" s="201"/>
      <c r="K20" s="201"/>
      <c r="L20" s="201"/>
      <c r="M20" s="201"/>
      <c r="N20" s="201"/>
      <c r="O20" s="201"/>
    </row>
    <row r="21" spans="2:15" ht="7.15" customHeight="1" thickTop="1" x14ac:dyDescent="0.2"/>
    <row r="22" spans="2:15" x14ac:dyDescent="0.2">
      <c r="B22" s="154" t="s">
        <v>188</v>
      </c>
    </row>
    <row r="23" spans="2:15" ht="4.9000000000000004" customHeight="1" x14ac:dyDescent="0.2"/>
    <row r="24" spans="2:15" x14ac:dyDescent="0.2">
      <c r="B24" s="105" t="s">
        <v>825</v>
      </c>
      <c r="C24" s="13"/>
      <c r="D24" s="183" t="s">
        <v>827</v>
      </c>
      <c r="E24" s="584"/>
      <c r="F24" s="585"/>
      <c r="H24" s="183" t="s">
        <v>194</v>
      </c>
      <c r="I24" s="105" t="s">
        <v>191</v>
      </c>
      <c r="N24" s="13"/>
      <c r="O24" s="105" t="s">
        <v>210</v>
      </c>
    </row>
    <row r="25" spans="2:15" ht="4.9000000000000004" customHeight="1" x14ac:dyDescent="0.2">
      <c r="D25" s="183"/>
      <c r="H25" s="183"/>
    </row>
    <row r="26" spans="2:15" x14ac:dyDescent="0.2">
      <c r="B26" s="105" t="s">
        <v>826</v>
      </c>
      <c r="C26" s="13"/>
      <c r="D26" s="183" t="s">
        <v>828</v>
      </c>
      <c r="E26" s="584"/>
      <c r="F26" s="585"/>
      <c r="H26" s="183" t="s">
        <v>195</v>
      </c>
      <c r="I26" s="105" t="s">
        <v>192</v>
      </c>
      <c r="N26" s="13">
        <v>0</v>
      </c>
      <c r="O26" s="105" t="s">
        <v>210</v>
      </c>
    </row>
    <row r="27" spans="2:15" ht="4.9000000000000004" customHeight="1" x14ac:dyDescent="0.2">
      <c r="H27" s="183"/>
    </row>
    <row r="28" spans="2:15" x14ac:dyDescent="0.2">
      <c r="B28" s="105" t="s">
        <v>190</v>
      </c>
      <c r="F28" s="175">
        <f>C24+C26+E24+E26</f>
        <v>0</v>
      </c>
      <c r="H28" s="183" t="s">
        <v>196</v>
      </c>
      <c r="I28" s="105" t="s">
        <v>193</v>
      </c>
      <c r="N28" s="213">
        <f>N24+N26</f>
        <v>0</v>
      </c>
      <c r="O28" s="105" t="s">
        <v>210</v>
      </c>
    </row>
    <row r="29" spans="2:15" ht="4.9000000000000004" customHeight="1" x14ac:dyDescent="0.2">
      <c r="H29" s="183"/>
    </row>
    <row r="30" spans="2:15" x14ac:dyDescent="0.2">
      <c r="B30" s="105" t="s">
        <v>209</v>
      </c>
      <c r="F30" s="13"/>
      <c r="H30" s="183" t="s">
        <v>197</v>
      </c>
      <c r="I30" s="105" t="s">
        <v>204</v>
      </c>
      <c r="N30" s="213">
        <f>F28</f>
        <v>0</v>
      </c>
      <c r="O30" s="105" t="s">
        <v>211</v>
      </c>
    </row>
    <row r="31" spans="2:15" ht="4.9000000000000004" customHeight="1" x14ac:dyDescent="0.2">
      <c r="G31" s="199"/>
      <c r="H31" s="183"/>
    </row>
    <row r="32" spans="2:15" x14ac:dyDescent="0.2">
      <c r="B32" s="105" t="s">
        <v>189</v>
      </c>
      <c r="F32" s="213">
        <f>F28+F30</f>
        <v>0</v>
      </c>
      <c r="H32" s="183" t="s">
        <v>198</v>
      </c>
      <c r="I32" s="105" t="s">
        <v>205</v>
      </c>
      <c r="N32" s="213">
        <v>0</v>
      </c>
      <c r="O32" s="105" t="s">
        <v>211</v>
      </c>
    </row>
    <row r="33" spans="2:15" ht="4.9000000000000004" customHeight="1" x14ac:dyDescent="0.2">
      <c r="H33" s="183"/>
    </row>
    <row r="34" spans="2:15" x14ac:dyDescent="0.2">
      <c r="B34" s="185" t="s">
        <v>838</v>
      </c>
      <c r="F34" s="13"/>
      <c r="H34" s="183" t="s">
        <v>199</v>
      </c>
      <c r="I34" s="105" t="s">
        <v>206</v>
      </c>
      <c r="N34" s="213">
        <f>N30+N32</f>
        <v>0</v>
      </c>
      <c r="O34" s="105" t="s">
        <v>211</v>
      </c>
    </row>
    <row r="35" spans="2:15" ht="4.9000000000000004" customHeight="1" x14ac:dyDescent="0.2">
      <c r="H35" s="183"/>
    </row>
    <row r="36" spans="2:15" x14ac:dyDescent="0.2">
      <c r="B36" s="105" t="s">
        <v>203</v>
      </c>
      <c r="F36" s="213">
        <f>F32+F34</f>
        <v>0</v>
      </c>
      <c r="H36" s="183" t="s">
        <v>200</v>
      </c>
      <c r="I36" s="105" t="s">
        <v>207</v>
      </c>
      <c r="N36" s="347" t="e">
        <f>ROUND(N24/N28,4)</f>
        <v>#DIV/0!</v>
      </c>
      <c r="O36" s="105" t="s">
        <v>212</v>
      </c>
    </row>
    <row r="37" spans="2:15" ht="4.9000000000000004" customHeight="1" x14ac:dyDescent="0.2">
      <c r="H37" s="183"/>
    </row>
    <row r="38" spans="2:15" x14ac:dyDescent="0.2">
      <c r="B38" s="105" t="s">
        <v>829</v>
      </c>
      <c r="F38" s="13"/>
      <c r="H38" s="183" t="s">
        <v>201</v>
      </c>
      <c r="I38" s="105" t="s">
        <v>208</v>
      </c>
      <c r="N38" s="347" t="e">
        <f>ROUND(N30/N34,4)</f>
        <v>#DIV/0!</v>
      </c>
      <c r="O38" s="105" t="s">
        <v>212</v>
      </c>
    </row>
    <row r="39" spans="2:15" ht="4.9000000000000004" customHeight="1" x14ac:dyDescent="0.2">
      <c r="H39" s="183"/>
    </row>
    <row r="40" spans="2:15" x14ac:dyDescent="0.2">
      <c r="B40" s="105" t="s">
        <v>830</v>
      </c>
      <c r="F40" s="213">
        <f>F36+F38</f>
        <v>0</v>
      </c>
      <c r="H40" s="183" t="s">
        <v>202</v>
      </c>
      <c r="I40" s="185" t="s">
        <v>798</v>
      </c>
      <c r="N40" s="348" t="e">
        <f>ROUND(IF((N36&lt;=N38),N36,N38),4)</f>
        <v>#DIV/0!</v>
      </c>
      <c r="O40" s="105" t="s">
        <v>212</v>
      </c>
    </row>
    <row r="41" spans="2:15" ht="7.9" customHeight="1" thickBot="1" x14ac:dyDescent="0.25">
      <c r="B41" s="201"/>
      <c r="C41" s="201"/>
      <c r="D41" s="201"/>
      <c r="E41" s="201"/>
      <c r="F41" s="201"/>
      <c r="G41" s="201"/>
      <c r="H41" s="201"/>
      <c r="I41" s="201"/>
      <c r="J41" s="201"/>
      <c r="K41" s="201"/>
      <c r="L41" s="201"/>
      <c r="M41" s="201"/>
      <c r="N41" s="201"/>
      <c r="O41" s="201"/>
    </row>
    <row r="42" spans="2:15" ht="7.9" customHeight="1" thickTop="1" x14ac:dyDescent="0.2">
      <c r="B42" s="225"/>
      <c r="C42" s="225"/>
      <c r="D42" s="225"/>
      <c r="E42" s="225"/>
      <c r="F42" s="225"/>
      <c r="G42" s="225"/>
      <c r="H42" s="225"/>
      <c r="I42" s="225"/>
      <c r="J42" s="225"/>
      <c r="K42" s="225"/>
      <c r="L42" s="225"/>
      <c r="M42" s="225"/>
      <c r="N42" s="225"/>
      <c r="O42" s="225"/>
    </row>
    <row r="43" spans="2:15" x14ac:dyDescent="0.2">
      <c r="B43" s="154" t="s">
        <v>1065</v>
      </c>
      <c r="C43" s="225"/>
      <c r="D43" s="225"/>
      <c r="E43" s="225"/>
      <c r="F43" s="225"/>
      <c r="G43" s="225"/>
      <c r="I43" s="225"/>
    </row>
    <row r="44" spans="2:15" ht="5.25" customHeight="1" x14ac:dyDescent="0.2">
      <c r="B44" s="225"/>
      <c r="C44" s="225"/>
      <c r="D44" s="225"/>
      <c r="E44" s="225"/>
      <c r="F44" s="225"/>
      <c r="G44" s="225"/>
      <c r="H44" s="225"/>
      <c r="I44" s="225"/>
      <c r="J44" s="225"/>
      <c r="K44" s="225"/>
      <c r="L44" s="225"/>
      <c r="M44" s="225"/>
      <c r="N44" s="225"/>
      <c r="O44" s="225"/>
    </row>
    <row r="45" spans="2:15" x14ac:dyDescent="0.2">
      <c r="B45" s="225"/>
      <c r="E45" s="349" t="s">
        <v>1068</v>
      </c>
      <c r="F45" s="586"/>
      <c r="G45" s="587"/>
      <c r="H45" s="587"/>
      <c r="I45" s="587"/>
      <c r="J45" s="588"/>
      <c r="K45" s="225"/>
      <c r="L45" s="225"/>
      <c r="M45" s="350" t="s">
        <v>1067</v>
      </c>
      <c r="N45" s="307"/>
      <c r="O45" s="225"/>
    </row>
    <row r="46" spans="2:15" x14ac:dyDescent="0.2">
      <c r="B46" s="225"/>
      <c r="C46" s="225"/>
      <c r="D46" s="225"/>
      <c r="E46" s="225"/>
      <c r="F46" s="225"/>
      <c r="G46" s="225"/>
      <c r="H46" s="225"/>
      <c r="I46" s="225"/>
      <c r="J46" s="225"/>
      <c r="K46" s="225"/>
      <c r="L46" s="225"/>
      <c r="M46" s="225"/>
      <c r="N46" s="225"/>
      <c r="O46" s="225"/>
    </row>
    <row r="47" spans="2:15" x14ac:dyDescent="0.2">
      <c r="B47" s="225"/>
      <c r="E47" s="349" t="s">
        <v>1066</v>
      </c>
      <c r="F47" s="307"/>
      <c r="G47" s="225"/>
      <c r="H47" s="225"/>
      <c r="I47" s="225"/>
      <c r="K47" s="225"/>
      <c r="M47" s="350" t="s">
        <v>1079</v>
      </c>
      <c r="N47" s="589"/>
      <c r="O47" s="590"/>
    </row>
    <row r="48" spans="2:15" ht="9.1999999999999993" customHeight="1" thickBot="1" x14ac:dyDescent="0.25">
      <c r="B48" s="201"/>
      <c r="C48" s="201"/>
      <c r="D48" s="201"/>
      <c r="E48" s="201"/>
      <c r="F48" s="201"/>
      <c r="G48" s="201"/>
      <c r="H48" s="201"/>
      <c r="I48" s="201"/>
      <c r="J48" s="201"/>
      <c r="K48" s="201"/>
      <c r="L48" s="201"/>
      <c r="M48" s="201"/>
      <c r="N48" s="201"/>
      <c r="O48" s="201"/>
    </row>
    <row r="49" spans="2:13" ht="7.9" customHeight="1" thickTop="1" x14ac:dyDescent="0.2"/>
    <row r="50" spans="2:13" x14ac:dyDescent="0.2">
      <c r="B50" s="154" t="s">
        <v>237</v>
      </c>
    </row>
    <row r="51" spans="2:13" ht="4.9000000000000004" customHeight="1" x14ac:dyDescent="0.2">
      <c r="B51" s="154"/>
    </row>
    <row r="52" spans="2:13" x14ac:dyDescent="0.2">
      <c r="B52" s="154" t="s">
        <v>236</v>
      </c>
    </row>
    <row r="53" spans="2:13" ht="4.9000000000000004" customHeight="1" x14ac:dyDescent="0.2"/>
    <row r="54" spans="2:13" x14ac:dyDescent="0.2">
      <c r="B54" s="5"/>
      <c r="C54" s="105" t="s">
        <v>213</v>
      </c>
      <c r="G54" s="5"/>
      <c r="H54" s="199" t="s">
        <v>797</v>
      </c>
      <c r="I54" s="199"/>
      <c r="J54" s="199"/>
      <c r="K54" s="199"/>
    </row>
    <row r="55" spans="2:13" ht="4.9000000000000004" customHeight="1" x14ac:dyDescent="0.2"/>
    <row r="56" spans="2:13" x14ac:dyDescent="0.2">
      <c r="B56" s="5"/>
      <c r="C56" s="105" t="s">
        <v>216</v>
      </c>
      <c r="G56" s="5"/>
      <c r="H56" s="105" t="s">
        <v>215</v>
      </c>
    </row>
    <row r="57" spans="2:13" ht="4.9000000000000004" customHeight="1" x14ac:dyDescent="0.2"/>
    <row r="58" spans="2:13" x14ac:dyDescent="0.2">
      <c r="B58" s="5"/>
      <c r="C58" s="105" t="s">
        <v>214</v>
      </c>
      <c r="G58" s="5"/>
      <c r="H58" s="230" t="s">
        <v>787</v>
      </c>
    </row>
    <row r="59" spans="2:13" ht="5.85" customHeight="1" x14ac:dyDescent="0.2"/>
    <row r="60" spans="2:13" x14ac:dyDescent="0.2">
      <c r="C60" s="154" t="s">
        <v>238</v>
      </c>
    </row>
    <row r="61" spans="2:13" ht="7.15" customHeight="1" x14ac:dyDescent="0.2"/>
    <row r="62" spans="2:13" ht="18" customHeight="1" x14ac:dyDescent="0.2">
      <c r="C62" s="351" t="s">
        <v>233</v>
      </c>
      <c r="D62" s="351" t="s">
        <v>235</v>
      </c>
      <c r="E62" s="582" t="s">
        <v>232</v>
      </c>
      <c r="F62" s="582"/>
      <c r="G62" s="582"/>
      <c r="H62" s="582"/>
      <c r="I62" s="582" t="s">
        <v>231</v>
      </c>
      <c r="J62" s="582"/>
      <c r="K62" s="582"/>
      <c r="L62" s="582"/>
      <c r="M62" s="582"/>
    </row>
    <row r="63" spans="2:13" ht="18" customHeight="1" x14ac:dyDescent="0.2">
      <c r="C63" s="583"/>
      <c r="D63" s="583"/>
      <c r="E63" s="583"/>
      <c r="F63" s="583"/>
      <c r="G63" s="583"/>
      <c r="H63" s="583"/>
      <c r="I63" s="327" t="s">
        <v>217</v>
      </c>
      <c r="J63" s="327" t="s">
        <v>218</v>
      </c>
      <c r="K63" s="327" t="s">
        <v>219</v>
      </c>
      <c r="L63" s="327" t="s">
        <v>220</v>
      </c>
      <c r="M63" s="327" t="s">
        <v>221</v>
      </c>
    </row>
    <row r="64" spans="2:13" ht="18" customHeight="1" x14ac:dyDescent="0.2">
      <c r="C64" s="218" t="s">
        <v>831</v>
      </c>
      <c r="D64" s="8"/>
      <c r="E64" s="5"/>
      <c r="F64" s="218" t="s">
        <v>223</v>
      </c>
      <c r="G64" s="5"/>
      <c r="H64" s="218" t="s">
        <v>222</v>
      </c>
      <c r="I64" s="14"/>
      <c r="J64" s="14"/>
      <c r="K64" s="14"/>
      <c r="L64" s="14"/>
      <c r="M64" s="14"/>
    </row>
    <row r="65" spans="2:15" ht="18" customHeight="1" x14ac:dyDescent="0.2">
      <c r="C65" s="218" t="s">
        <v>224</v>
      </c>
      <c r="D65" s="8"/>
      <c r="E65" s="5"/>
      <c r="F65" s="218" t="s">
        <v>223</v>
      </c>
      <c r="G65" s="5"/>
      <c r="H65" s="218" t="s">
        <v>222</v>
      </c>
      <c r="I65" s="14"/>
      <c r="J65" s="14"/>
      <c r="K65" s="14"/>
      <c r="L65" s="14"/>
      <c r="M65" s="14"/>
    </row>
    <row r="66" spans="2:15" ht="18" customHeight="1" x14ac:dyDescent="0.2">
      <c r="C66" s="218" t="s">
        <v>832</v>
      </c>
      <c r="D66" s="8"/>
      <c r="E66" s="5"/>
      <c r="F66" s="218" t="s">
        <v>223</v>
      </c>
      <c r="G66" s="5"/>
      <c r="H66" s="218" t="s">
        <v>222</v>
      </c>
      <c r="I66" s="14"/>
      <c r="J66" s="14"/>
      <c r="K66" s="14"/>
      <c r="L66" s="14"/>
      <c r="M66" s="14"/>
    </row>
    <row r="67" spans="2:15" ht="18" customHeight="1" x14ac:dyDescent="0.2">
      <c r="C67" s="218" t="s">
        <v>833</v>
      </c>
      <c r="D67" s="8"/>
      <c r="E67" s="5"/>
      <c r="F67" s="218" t="s">
        <v>223</v>
      </c>
      <c r="G67" s="5"/>
      <c r="H67" s="218" t="s">
        <v>222</v>
      </c>
      <c r="I67" s="14"/>
      <c r="J67" s="14"/>
      <c r="K67" s="14"/>
      <c r="L67" s="14"/>
      <c r="M67" s="14"/>
    </row>
    <row r="68" spans="2:15" ht="18" customHeight="1" x14ac:dyDescent="0.2">
      <c r="C68" s="218" t="s">
        <v>225</v>
      </c>
      <c r="D68" s="8"/>
      <c r="E68" s="5"/>
      <c r="F68" s="218" t="s">
        <v>223</v>
      </c>
      <c r="G68" s="5"/>
      <c r="H68" s="218" t="s">
        <v>222</v>
      </c>
      <c r="I68" s="14"/>
      <c r="J68" s="14"/>
      <c r="K68" s="14"/>
      <c r="L68" s="14"/>
      <c r="M68" s="14"/>
    </row>
    <row r="69" spans="2:15" ht="18" customHeight="1" x14ac:dyDescent="0.2">
      <c r="C69" s="218" t="s">
        <v>226</v>
      </c>
      <c r="D69" s="234"/>
      <c r="E69" s="5"/>
      <c r="F69" s="218" t="s">
        <v>223</v>
      </c>
      <c r="G69" s="5"/>
      <c r="H69" s="218" t="s">
        <v>222</v>
      </c>
      <c r="I69" s="14"/>
      <c r="J69" s="14"/>
      <c r="K69" s="14"/>
      <c r="L69" s="14"/>
      <c r="M69" s="14"/>
      <c r="N69" s="352"/>
      <c r="O69" s="352"/>
    </row>
    <row r="70" spans="2:15" ht="18" customHeight="1" x14ac:dyDescent="0.2">
      <c r="C70" s="218" t="s">
        <v>227</v>
      </c>
      <c r="D70" s="234"/>
      <c r="E70" s="5"/>
      <c r="F70" s="218" t="s">
        <v>223</v>
      </c>
      <c r="G70" s="5"/>
      <c r="H70" s="218" t="s">
        <v>222</v>
      </c>
      <c r="I70" s="14"/>
      <c r="J70" s="14"/>
      <c r="K70" s="14"/>
      <c r="L70" s="14"/>
      <c r="M70" s="14"/>
      <c r="N70" s="352"/>
      <c r="O70" s="352"/>
    </row>
    <row r="71" spans="2:15" ht="18" customHeight="1" x14ac:dyDescent="0.2">
      <c r="C71" s="218" t="s">
        <v>104</v>
      </c>
      <c r="D71" s="234"/>
      <c r="E71" s="5"/>
      <c r="F71" s="218" t="s">
        <v>223</v>
      </c>
      <c r="G71" s="5"/>
      <c r="H71" s="218" t="s">
        <v>222</v>
      </c>
      <c r="I71" s="14"/>
      <c r="J71" s="14"/>
      <c r="K71" s="14"/>
      <c r="L71" s="14"/>
      <c r="M71" s="14"/>
      <c r="N71" s="352"/>
      <c r="O71" s="352"/>
    </row>
    <row r="72" spans="2:15" ht="18" customHeight="1" x14ac:dyDescent="0.2">
      <c r="C72" s="218" t="s">
        <v>105</v>
      </c>
      <c r="D72" s="234"/>
      <c r="E72" s="5"/>
      <c r="F72" s="218" t="s">
        <v>223</v>
      </c>
      <c r="G72" s="5"/>
      <c r="H72" s="218" t="s">
        <v>222</v>
      </c>
      <c r="I72" s="14"/>
      <c r="J72" s="14"/>
      <c r="K72" s="14"/>
      <c r="L72" s="14"/>
      <c r="M72" s="14"/>
      <c r="N72" s="352"/>
      <c r="O72" s="352"/>
    </row>
    <row r="73" spans="2:15" ht="18" customHeight="1" x14ac:dyDescent="0.2">
      <c r="C73" s="218" t="s">
        <v>228</v>
      </c>
      <c r="D73" s="234"/>
      <c r="E73" s="5"/>
      <c r="F73" s="218" t="s">
        <v>223</v>
      </c>
      <c r="G73" s="5"/>
      <c r="H73" s="218" t="s">
        <v>222</v>
      </c>
      <c r="I73" s="14"/>
      <c r="J73" s="14"/>
      <c r="K73" s="14"/>
      <c r="L73" s="14"/>
      <c r="M73" s="14"/>
      <c r="N73" s="352"/>
      <c r="O73" s="352"/>
    </row>
    <row r="74" spans="2:15" ht="18" customHeight="1" x14ac:dyDescent="0.2">
      <c r="C74" s="218" t="s">
        <v>229</v>
      </c>
      <c r="D74" s="234"/>
      <c r="E74" s="5"/>
      <c r="F74" s="218" t="s">
        <v>223</v>
      </c>
      <c r="G74" s="5"/>
      <c r="H74" s="218" t="s">
        <v>222</v>
      </c>
      <c r="I74" s="14"/>
      <c r="J74" s="14"/>
      <c r="K74" s="14"/>
      <c r="L74" s="14"/>
      <c r="M74" s="14"/>
      <c r="N74" s="352"/>
      <c r="O74" s="352"/>
    </row>
    <row r="75" spans="2:15" ht="18" customHeight="1" x14ac:dyDescent="0.2">
      <c r="C75" s="218" t="s">
        <v>230</v>
      </c>
      <c r="D75" s="234"/>
      <c r="E75" s="5"/>
      <c r="F75" s="218" t="s">
        <v>223</v>
      </c>
      <c r="G75" s="5"/>
      <c r="H75" s="218" t="s">
        <v>222</v>
      </c>
      <c r="I75" s="14"/>
      <c r="J75" s="14"/>
      <c r="K75" s="14"/>
      <c r="L75" s="14"/>
      <c r="M75" s="14"/>
      <c r="N75" s="352"/>
      <c r="O75" s="352"/>
    </row>
    <row r="76" spans="2:15" ht="18" customHeight="1" x14ac:dyDescent="0.2">
      <c r="C76" s="218" t="s">
        <v>107</v>
      </c>
      <c r="D76" s="8"/>
      <c r="E76" s="5"/>
      <c r="F76" s="218" t="s">
        <v>223</v>
      </c>
      <c r="G76" s="5"/>
      <c r="H76" s="218" t="s">
        <v>222</v>
      </c>
      <c r="I76" s="14"/>
      <c r="J76" s="14"/>
      <c r="K76" s="14"/>
      <c r="L76" s="14"/>
      <c r="M76" s="14"/>
      <c r="N76" s="352"/>
      <c r="O76" s="352"/>
    </row>
    <row r="77" spans="2:15" ht="18" customHeight="1" x14ac:dyDescent="0.2">
      <c r="C77" s="328" t="s">
        <v>234</v>
      </c>
      <c r="D77" s="353"/>
      <c r="E77" s="353"/>
      <c r="F77" s="353"/>
      <c r="G77" s="353"/>
      <c r="H77" s="354"/>
      <c r="I77" s="279">
        <f>SUM(I64:I76)</f>
        <v>0</v>
      </c>
      <c r="J77" s="279">
        <f>SUM(J64:J76)</f>
        <v>0</v>
      </c>
      <c r="K77" s="279">
        <f>SUM(K64:K76)</f>
        <v>0</v>
      </c>
      <c r="L77" s="279">
        <f>SUM(L64:L76)</f>
        <v>0</v>
      </c>
      <c r="M77" s="279">
        <f>SUM(M64:M76)</f>
        <v>0</v>
      </c>
      <c r="N77" s="352"/>
      <c r="O77" s="352"/>
    </row>
    <row r="78" spans="2:15" ht="18" customHeight="1" x14ac:dyDescent="0.2">
      <c r="C78" s="355" t="s">
        <v>604</v>
      </c>
      <c r="D78" s="351"/>
      <c r="E78" s="351"/>
      <c r="F78" s="351"/>
      <c r="G78" s="351"/>
      <c r="H78" s="351"/>
      <c r="I78" s="14"/>
      <c r="J78" s="14"/>
      <c r="K78" s="14"/>
      <c r="L78" s="14"/>
      <c r="M78" s="14"/>
      <c r="N78" s="352"/>
      <c r="O78" s="352"/>
    </row>
    <row r="79" spans="2:15" ht="7.9" customHeight="1" thickBot="1" x14ac:dyDescent="0.25">
      <c r="B79" s="201"/>
      <c r="C79" s="202"/>
      <c r="D79" s="202"/>
      <c r="E79" s="202"/>
      <c r="F79" s="202"/>
      <c r="G79" s="202"/>
      <c r="H79" s="202"/>
      <c r="I79" s="356"/>
      <c r="J79" s="356"/>
      <c r="K79" s="356"/>
      <c r="L79" s="356"/>
      <c r="M79" s="356"/>
      <c r="N79" s="356"/>
      <c r="O79" s="356"/>
    </row>
    <row r="80" spans="2:15" ht="13.5" thickTop="1" x14ac:dyDescent="0.2">
      <c r="O80" s="105" t="s">
        <v>239</v>
      </c>
    </row>
  </sheetData>
  <sheetProtection password="9317" sheet="1" objects="1" scenarios="1"/>
  <mergeCells count="8">
    <mergeCell ref="N1:O1"/>
    <mergeCell ref="I62:M62"/>
    <mergeCell ref="E62:H62"/>
    <mergeCell ref="C63:H63"/>
    <mergeCell ref="E24:F24"/>
    <mergeCell ref="E26:F26"/>
    <mergeCell ref="F45:J45"/>
    <mergeCell ref="N47:O47"/>
  </mergeCells>
  <phoneticPr fontId="4" type="noConversion"/>
  <dataValidations count="1">
    <dataValidation type="list" allowBlank="1" showInputMessage="1" showErrorMessage="1" sqref="D64:D68 D76" xr:uid="{00000000-0002-0000-0600-000000000000}">
      <formula1>"Gas,Electric,Oil"</formula1>
    </dataValidation>
  </dataValidations>
  <printOptions horizontalCentered="1"/>
  <pageMargins left="0.26" right="0.26" top="0.69" bottom="0.64" header="0.5" footer="0.5"/>
  <pageSetup scale="79" orientation="portrait" r:id="rId1"/>
  <headerFooter alignWithMargins="0">
    <oddHeader>&amp;C&amp;"Arial,Bold"2020 Low-Income Housing Tax Credit Application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O54"/>
  <sheetViews>
    <sheetView zoomScaleNormal="100" workbookViewId="0"/>
  </sheetViews>
  <sheetFormatPr defaultColWidth="9" defaultRowHeight="12.75" x14ac:dyDescent="0.2"/>
  <cols>
    <col min="1" max="1" width="1.7109375" style="105" customWidth="1"/>
    <col min="2" max="2" width="9.28515625" style="105" customWidth="1"/>
    <col min="3" max="3" width="8.7109375" style="105" customWidth="1"/>
    <col min="4" max="4" width="16.140625" style="105" customWidth="1"/>
    <col min="5" max="5" width="11.7109375" style="105" customWidth="1"/>
    <col min="6" max="6" width="15.28515625" style="105" customWidth="1"/>
    <col min="7" max="7" width="15" style="105" customWidth="1"/>
    <col min="8" max="8" width="15.28515625" style="105" customWidth="1"/>
    <col min="9" max="9" width="12.28515625" style="105" customWidth="1"/>
    <col min="10" max="10" width="2" style="105" customWidth="1"/>
    <col min="11" max="11" width="13" style="105" customWidth="1"/>
    <col min="12" max="16384" width="9" style="105"/>
  </cols>
  <sheetData>
    <row r="1" spans="2:15" x14ac:dyDescent="0.2">
      <c r="B1" s="324">
        <f>'1'!J4</f>
        <v>0</v>
      </c>
      <c r="E1" s="346"/>
      <c r="F1" s="346"/>
      <c r="G1" s="346"/>
      <c r="J1" s="325"/>
      <c r="K1" s="325">
        <f>'1'!Q4</f>
        <v>0</v>
      </c>
    </row>
    <row r="3" spans="2:15" ht="15.75" x14ac:dyDescent="0.25">
      <c r="B3" s="184" t="s">
        <v>240</v>
      </c>
      <c r="C3" s="178"/>
      <c r="D3" s="178"/>
      <c r="E3" s="178"/>
      <c r="F3" s="178"/>
      <c r="G3" s="178"/>
      <c r="H3" s="178"/>
      <c r="I3" s="178"/>
      <c r="J3" s="178"/>
      <c r="K3" s="178"/>
    </row>
    <row r="5" spans="2:15" x14ac:dyDescent="0.2">
      <c r="B5" s="602" t="s">
        <v>1025</v>
      </c>
      <c r="C5" s="603"/>
      <c r="D5" s="603"/>
      <c r="E5" s="603"/>
      <c r="F5" s="603"/>
      <c r="G5" s="603"/>
      <c r="H5" s="603"/>
      <c r="I5" s="605"/>
    </row>
    <row r="6" spans="2:15" ht="43.15" customHeight="1" x14ac:dyDescent="0.2">
      <c r="B6" s="357" t="s">
        <v>241</v>
      </c>
      <c r="C6" s="357" t="s">
        <v>136</v>
      </c>
      <c r="D6" s="357" t="s">
        <v>242</v>
      </c>
      <c r="E6" s="357" t="s">
        <v>1011</v>
      </c>
      <c r="F6" s="357" t="s">
        <v>243</v>
      </c>
      <c r="G6" s="357" t="s">
        <v>244</v>
      </c>
      <c r="H6" s="357" t="s">
        <v>245</v>
      </c>
      <c r="I6" s="357" t="s">
        <v>249</v>
      </c>
      <c r="J6" s="358"/>
      <c r="K6" s="359" t="s">
        <v>250</v>
      </c>
    </row>
    <row r="7" spans="2:15" ht="14.1" customHeight="1" x14ac:dyDescent="0.2">
      <c r="B7" s="237"/>
      <c r="C7" s="13"/>
      <c r="D7" s="237"/>
      <c r="E7" s="308"/>
      <c r="F7" s="237"/>
      <c r="G7" s="237"/>
      <c r="H7" s="360">
        <f>F7-G7</f>
        <v>0</v>
      </c>
      <c r="I7" s="237"/>
      <c r="J7" s="231"/>
      <c r="K7" s="360">
        <f>I7*C7</f>
        <v>0</v>
      </c>
      <c r="O7" s="361">
        <v>0.3</v>
      </c>
    </row>
    <row r="8" spans="2:15" ht="14.1" customHeight="1" x14ac:dyDescent="0.2">
      <c r="B8" s="237"/>
      <c r="C8" s="13"/>
      <c r="D8" s="237"/>
      <c r="E8" s="308"/>
      <c r="F8" s="237"/>
      <c r="G8" s="237"/>
      <c r="H8" s="360">
        <f t="shared" ref="H8:H24" si="0">F8-G8</f>
        <v>0</v>
      </c>
      <c r="I8" s="237"/>
      <c r="J8" s="231"/>
      <c r="K8" s="360">
        <f t="shared" ref="K8:K24" si="1">I8*C8</f>
        <v>0</v>
      </c>
      <c r="O8" s="361">
        <v>0.5</v>
      </c>
    </row>
    <row r="9" spans="2:15" ht="14.1" customHeight="1" x14ac:dyDescent="0.2">
      <c r="B9" s="237"/>
      <c r="C9" s="13"/>
      <c r="D9" s="237"/>
      <c r="E9" s="308"/>
      <c r="F9" s="237"/>
      <c r="G9" s="237"/>
      <c r="H9" s="360">
        <f t="shared" si="0"/>
        <v>0</v>
      </c>
      <c r="I9" s="237"/>
      <c r="J9" s="231"/>
      <c r="K9" s="360">
        <f t="shared" si="1"/>
        <v>0</v>
      </c>
      <c r="O9" s="361">
        <v>0.6</v>
      </c>
    </row>
    <row r="10" spans="2:15" ht="14.1" customHeight="1" x14ac:dyDescent="0.2">
      <c r="B10" s="237"/>
      <c r="C10" s="13"/>
      <c r="D10" s="237"/>
      <c r="E10" s="308"/>
      <c r="F10" s="237"/>
      <c r="G10" s="237"/>
      <c r="H10" s="360">
        <f t="shared" si="0"/>
        <v>0</v>
      </c>
      <c r="I10" s="237"/>
      <c r="J10" s="231"/>
      <c r="K10" s="360">
        <f t="shared" si="1"/>
        <v>0</v>
      </c>
      <c r="O10" s="362"/>
    </row>
    <row r="11" spans="2:15" ht="14.1" customHeight="1" x14ac:dyDescent="0.2">
      <c r="B11" s="237"/>
      <c r="C11" s="13"/>
      <c r="D11" s="237"/>
      <c r="E11" s="308"/>
      <c r="F11" s="237"/>
      <c r="G11" s="237"/>
      <c r="H11" s="360">
        <f t="shared" si="0"/>
        <v>0</v>
      </c>
      <c r="I11" s="237"/>
      <c r="J11" s="231"/>
      <c r="K11" s="360">
        <f t="shared" si="1"/>
        <v>0</v>
      </c>
    </row>
    <row r="12" spans="2:15" ht="14.1" customHeight="1" x14ac:dyDescent="0.2">
      <c r="B12" s="237"/>
      <c r="C12" s="13"/>
      <c r="D12" s="237"/>
      <c r="E12" s="308"/>
      <c r="F12" s="237"/>
      <c r="G12" s="237"/>
      <c r="H12" s="360">
        <f t="shared" si="0"/>
        <v>0</v>
      </c>
      <c r="I12" s="237"/>
      <c r="J12" s="231"/>
      <c r="K12" s="360">
        <f t="shared" si="1"/>
        <v>0</v>
      </c>
    </row>
    <row r="13" spans="2:15" ht="14.1" customHeight="1" x14ac:dyDescent="0.2">
      <c r="B13" s="237"/>
      <c r="C13" s="13"/>
      <c r="D13" s="237"/>
      <c r="E13" s="308"/>
      <c r="F13" s="237"/>
      <c r="G13" s="237"/>
      <c r="H13" s="360">
        <f t="shared" si="0"/>
        <v>0</v>
      </c>
      <c r="I13" s="237"/>
      <c r="J13" s="231"/>
      <c r="K13" s="360">
        <f t="shared" si="1"/>
        <v>0</v>
      </c>
    </row>
    <row r="14" spans="2:15" ht="14.1" customHeight="1" x14ac:dyDescent="0.2">
      <c r="B14" s="237"/>
      <c r="C14" s="13"/>
      <c r="D14" s="237"/>
      <c r="E14" s="308"/>
      <c r="F14" s="237"/>
      <c r="G14" s="237"/>
      <c r="H14" s="360">
        <f t="shared" si="0"/>
        <v>0</v>
      </c>
      <c r="I14" s="237"/>
      <c r="J14" s="231"/>
      <c r="K14" s="360">
        <f t="shared" si="1"/>
        <v>0</v>
      </c>
    </row>
    <row r="15" spans="2:15" ht="14.1" customHeight="1" x14ac:dyDescent="0.2">
      <c r="B15" s="237"/>
      <c r="C15" s="13"/>
      <c r="D15" s="237"/>
      <c r="E15" s="308"/>
      <c r="F15" s="237"/>
      <c r="G15" s="237"/>
      <c r="H15" s="360">
        <f t="shared" si="0"/>
        <v>0</v>
      </c>
      <c r="I15" s="237"/>
      <c r="J15" s="231"/>
      <c r="K15" s="360">
        <f t="shared" si="1"/>
        <v>0</v>
      </c>
    </row>
    <row r="16" spans="2:15" ht="14.1" customHeight="1" x14ac:dyDescent="0.2">
      <c r="B16" s="237"/>
      <c r="C16" s="13"/>
      <c r="D16" s="237"/>
      <c r="E16" s="237"/>
      <c r="F16" s="237"/>
      <c r="G16" s="237"/>
      <c r="H16" s="360">
        <f t="shared" si="0"/>
        <v>0</v>
      </c>
      <c r="I16" s="237"/>
      <c r="J16" s="231"/>
      <c r="K16" s="360">
        <f t="shared" si="1"/>
        <v>0</v>
      </c>
    </row>
    <row r="17" spans="2:11" ht="14.1" customHeight="1" x14ac:dyDescent="0.2">
      <c r="B17" s="237"/>
      <c r="C17" s="13"/>
      <c r="D17" s="237"/>
      <c r="E17" s="237"/>
      <c r="F17" s="237"/>
      <c r="G17" s="237"/>
      <c r="H17" s="360">
        <f t="shared" si="0"/>
        <v>0</v>
      </c>
      <c r="I17" s="237"/>
      <c r="J17" s="231"/>
      <c r="K17" s="360">
        <f t="shared" si="1"/>
        <v>0</v>
      </c>
    </row>
    <row r="18" spans="2:11" ht="14.1" customHeight="1" x14ac:dyDescent="0.2">
      <c r="B18" s="237"/>
      <c r="C18" s="13"/>
      <c r="D18" s="237"/>
      <c r="E18" s="237"/>
      <c r="F18" s="237"/>
      <c r="G18" s="237"/>
      <c r="H18" s="360">
        <f t="shared" si="0"/>
        <v>0</v>
      </c>
      <c r="I18" s="237"/>
      <c r="J18" s="231"/>
      <c r="K18" s="360">
        <f t="shared" si="1"/>
        <v>0</v>
      </c>
    </row>
    <row r="19" spans="2:11" ht="14.1" customHeight="1" x14ac:dyDescent="0.2">
      <c r="B19" s="237"/>
      <c r="C19" s="13"/>
      <c r="D19" s="237"/>
      <c r="E19" s="237"/>
      <c r="F19" s="237"/>
      <c r="G19" s="237"/>
      <c r="H19" s="360">
        <f t="shared" si="0"/>
        <v>0</v>
      </c>
      <c r="I19" s="237"/>
      <c r="J19" s="231"/>
      <c r="K19" s="360">
        <f t="shared" si="1"/>
        <v>0</v>
      </c>
    </row>
    <row r="20" spans="2:11" x14ac:dyDescent="0.2">
      <c r="B20" s="237"/>
      <c r="C20" s="13"/>
      <c r="D20" s="237"/>
      <c r="E20" s="237"/>
      <c r="F20" s="237"/>
      <c r="G20" s="237"/>
      <c r="H20" s="360">
        <f t="shared" si="0"/>
        <v>0</v>
      </c>
      <c r="I20" s="237"/>
      <c r="J20" s="231"/>
      <c r="K20" s="360">
        <f t="shared" si="1"/>
        <v>0</v>
      </c>
    </row>
    <row r="21" spans="2:11" x14ac:dyDescent="0.2">
      <c r="B21" s="237"/>
      <c r="C21" s="13"/>
      <c r="D21" s="237"/>
      <c r="E21" s="237"/>
      <c r="F21" s="237"/>
      <c r="G21" s="237"/>
      <c r="H21" s="360">
        <f t="shared" si="0"/>
        <v>0</v>
      </c>
      <c r="I21" s="237"/>
      <c r="J21" s="231"/>
      <c r="K21" s="360">
        <f t="shared" si="1"/>
        <v>0</v>
      </c>
    </row>
    <row r="22" spans="2:11" x14ac:dyDescent="0.2">
      <c r="B22" s="237"/>
      <c r="C22" s="13"/>
      <c r="D22" s="237"/>
      <c r="E22" s="237"/>
      <c r="F22" s="237"/>
      <c r="G22" s="237"/>
      <c r="H22" s="360">
        <f t="shared" si="0"/>
        <v>0</v>
      </c>
      <c r="I22" s="237"/>
      <c r="J22" s="231"/>
      <c r="K22" s="360">
        <f t="shared" si="1"/>
        <v>0</v>
      </c>
    </row>
    <row r="23" spans="2:11" ht="14.1" customHeight="1" x14ac:dyDescent="0.2">
      <c r="B23" s="237"/>
      <c r="C23" s="13"/>
      <c r="D23" s="237"/>
      <c r="E23" s="237"/>
      <c r="F23" s="237"/>
      <c r="G23" s="237"/>
      <c r="H23" s="360">
        <f t="shared" si="0"/>
        <v>0</v>
      </c>
      <c r="I23" s="237"/>
      <c r="J23" s="231"/>
      <c r="K23" s="360">
        <f t="shared" si="1"/>
        <v>0</v>
      </c>
    </row>
    <row r="24" spans="2:11" ht="14.1" customHeight="1" x14ac:dyDescent="0.2">
      <c r="B24" s="237"/>
      <c r="C24" s="13"/>
      <c r="D24" s="237"/>
      <c r="E24" s="237"/>
      <c r="F24" s="237"/>
      <c r="G24" s="237"/>
      <c r="H24" s="360">
        <f t="shared" si="0"/>
        <v>0</v>
      </c>
      <c r="I24" s="237"/>
      <c r="J24" s="231"/>
      <c r="K24" s="360">
        <f t="shared" si="1"/>
        <v>0</v>
      </c>
    </row>
    <row r="25" spans="2:11" ht="14.1" customHeight="1" x14ac:dyDescent="0.2">
      <c r="B25" s="218" t="s">
        <v>246</v>
      </c>
      <c r="C25" s="363">
        <f>SUM(C7:C24)</f>
        <v>0</v>
      </c>
      <c r="F25" s="599" t="s">
        <v>247</v>
      </c>
      <c r="G25" s="600"/>
      <c r="H25" s="600"/>
      <c r="I25" s="601"/>
      <c r="J25" s="225"/>
      <c r="K25" s="360">
        <f>SUM(K7:K24)</f>
        <v>0</v>
      </c>
    </row>
    <row r="26" spans="2:11" ht="14.1" customHeight="1" x14ac:dyDescent="0.2">
      <c r="F26" s="599" t="s">
        <v>248</v>
      </c>
      <c r="G26" s="600"/>
      <c r="H26" s="600"/>
      <c r="I26" s="606"/>
      <c r="K26" s="360">
        <f>K25*12</f>
        <v>0</v>
      </c>
    </row>
    <row r="27" spans="2:11" ht="18.399999999999999" customHeight="1" x14ac:dyDescent="0.2">
      <c r="F27" s="364"/>
      <c r="G27" s="364"/>
      <c r="H27" s="364"/>
      <c r="I27" s="364"/>
      <c r="K27" s="365"/>
    </row>
    <row r="28" spans="2:11" ht="14.1" customHeight="1" x14ac:dyDescent="0.2">
      <c r="B28" s="602" t="s">
        <v>792</v>
      </c>
      <c r="C28" s="603"/>
      <c r="D28" s="603"/>
      <c r="E28" s="603"/>
      <c r="F28" s="603"/>
      <c r="G28" s="603"/>
      <c r="H28" s="603"/>
      <c r="I28" s="604"/>
    </row>
    <row r="29" spans="2:11" ht="28.15" customHeight="1" x14ac:dyDescent="0.2">
      <c r="B29" s="357" t="s">
        <v>241</v>
      </c>
      <c r="C29" s="357" t="s">
        <v>136</v>
      </c>
      <c r="D29" s="366" t="s">
        <v>1061</v>
      </c>
      <c r="E29" s="366"/>
      <c r="F29" s="607" t="s">
        <v>793</v>
      </c>
      <c r="G29" s="608"/>
      <c r="H29" s="608"/>
      <c r="I29" s="609"/>
      <c r="J29" s="358"/>
      <c r="K29" s="359" t="s">
        <v>250</v>
      </c>
    </row>
    <row r="30" spans="2:11" ht="14.1" customHeight="1" x14ac:dyDescent="0.2">
      <c r="B30" s="237"/>
      <c r="C30" s="13"/>
      <c r="D30" s="275"/>
      <c r="E30" s="367"/>
      <c r="F30" s="462"/>
      <c r="G30" s="530"/>
      <c r="H30" s="530"/>
      <c r="I30" s="484"/>
      <c r="J30" s="231"/>
      <c r="K30" s="360">
        <f t="shared" ref="K30:K35" si="2">C30*F30</f>
        <v>0</v>
      </c>
    </row>
    <row r="31" spans="2:11" ht="14.1" customHeight="1" x14ac:dyDescent="0.2">
      <c r="B31" s="237"/>
      <c r="C31" s="13"/>
      <c r="D31" s="275"/>
      <c r="E31" s="367"/>
      <c r="F31" s="462"/>
      <c r="G31" s="530"/>
      <c r="H31" s="530"/>
      <c r="I31" s="484"/>
      <c r="J31" s="231"/>
      <c r="K31" s="360">
        <f t="shared" si="2"/>
        <v>0</v>
      </c>
    </row>
    <row r="32" spans="2:11" ht="14.1" customHeight="1" x14ac:dyDescent="0.2">
      <c r="B32" s="237"/>
      <c r="C32" s="13"/>
      <c r="D32" s="275"/>
      <c r="E32" s="367"/>
      <c r="F32" s="462"/>
      <c r="G32" s="530"/>
      <c r="H32" s="530"/>
      <c r="I32" s="484"/>
      <c r="J32" s="231"/>
      <c r="K32" s="360">
        <f t="shared" si="2"/>
        <v>0</v>
      </c>
    </row>
    <row r="33" spans="2:13" ht="14.1" customHeight="1" x14ac:dyDescent="0.2">
      <c r="B33" s="237"/>
      <c r="C33" s="13"/>
      <c r="D33" s="275"/>
      <c r="E33" s="367"/>
      <c r="F33" s="462"/>
      <c r="G33" s="530"/>
      <c r="H33" s="530"/>
      <c r="I33" s="484"/>
      <c r="J33" s="231"/>
      <c r="K33" s="360">
        <f t="shared" si="2"/>
        <v>0</v>
      </c>
    </row>
    <row r="34" spans="2:13" ht="14.1" customHeight="1" x14ac:dyDescent="0.2">
      <c r="B34" s="237"/>
      <c r="C34" s="13"/>
      <c r="D34" s="275"/>
      <c r="E34" s="367"/>
      <c r="F34" s="462"/>
      <c r="G34" s="530"/>
      <c r="H34" s="530"/>
      <c r="I34" s="484"/>
      <c r="J34" s="231"/>
      <c r="K34" s="360">
        <f t="shared" si="2"/>
        <v>0</v>
      </c>
    </row>
    <row r="35" spans="2:13" x14ac:dyDescent="0.2">
      <c r="B35" s="237"/>
      <c r="C35" s="13"/>
      <c r="D35" s="275"/>
      <c r="E35" s="367"/>
      <c r="F35" s="462"/>
      <c r="G35" s="530"/>
      <c r="H35" s="530"/>
      <c r="I35" s="484"/>
      <c r="J35" s="231"/>
      <c r="K35" s="360">
        <f t="shared" si="2"/>
        <v>0</v>
      </c>
    </row>
    <row r="36" spans="2:13" x14ac:dyDescent="0.2">
      <c r="B36" s="218" t="s">
        <v>246</v>
      </c>
      <c r="C36" s="363">
        <f>SUM(C30:C35)</f>
        <v>0</v>
      </c>
      <c r="F36" s="599" t="s">
        <v>247</v>
      </c>
      <c r="G36" s="600"/>
      <c r="H36" s="600"/>
      <c r="I36" s="601"/>
      <c r="K36" s="279">
        <f>SUM(K30:K35)</f>
        <v>0</v>
      </c>
    </row>
    <row r="37" spans="2:13" x14ac:dyDescent="0.2">
      <c r="F37" s="599" t="s">
        <v>248</v>
      </c>
      <c r="G37" s="600"/>
      <c r="H37" s="600"/>
      <c r="I37" s="601"/>
      <c r="K37" s="368">
        <f>K36*12</f>
        <v>0</v>
      </c>
    </row>
    <row r="38" spans="2:13" ht="17.25" customHeight="1" x14ac:dyDescent="0.2">
      <c r="F38" s="364"/>
      <c r="G38" s="364"/>
      <c r="H38" s="364"/>
      <c r="I38" s="364"/>
      <c r="K38" s="369"/>
    </row>
    <row r="39" spans="2:13" x14ac:dyDescent="0.2">
      <c r="B39" s="602" t="s">
        <v>251</v>
      </c>
      <c r="C39" s="603"/>
      <c r="D39" s="603"/>
      <c r="E39" s="603"/>
      <c r="F39" s="603"/>
      <c r="G39" s="603"/>
      <c r="H39" s="603"/>
      <c r="I39" s="603"/>
      <c r="J39" s="603"/>
      <c r="K39" s="604"/>
    </row>
    <row r="40" spans="2:13" ht="38.25" x14ac:dyDescent="0.2">
      <c r="B40" s="591" t="s">
        <v>252</v>
      </c>
      <c r="C40" s="592"/>
      <c r="D40" s="593"/>
      <c r="E40" s="370"/>
      <c r="F40" s="357" t="s">
        <v>253</v>
      </c>
      <c r="G40" s="357" t="s">
        <v>254</v>
      </c>
      <c r="H40" s="357" t="s">
        <v>255</v>
      </c>
      <c r="I40" s="357" t="s">
        <v>256</v>
      </c>
      <c r="J40" s="591" t="s">
        <v>257</v>
      </c>
      <c r="K40" s="593"/>
      <c r="M40" s="371" t="s">
        <v>788</v>
      </c>
    </row>
    <row r="41" spans="2:13" x14ac:dyDescent="0.2">
      <c r="B41" s="471"/>
      <c r="C41" s="472"/>
      <c r="D41" s="473"/>
      <c r="E41" s="372"/>
      <c r="F41" s="237"/>
      <c r="G41" s="13"/>
      <c r="H41" s="373" t="e">
        <f>G41/'1'!E27</f>
        <v>#DIV/0!</v>
      </c>
      <c r="I41" s="219" t="e">
        <f>F41/G41</f>
        <v>#DIV/0!</v>
      </c>
      <c r="J41" s="374"/>
      <c r="K41" s="375" t="e">
        <f>I41/12</f>
        <v>#DIV/0!</v>
      </c>
      <c r="M41" s="371" t="s">
        <v>789</v>
      </c>
    </row>
    <row r="42" spans="2:13" x14ac:dyDescent="0.2">
      <c r="B42" s="471"/>
      <c r="C42" s="472"/>
      <c r="D42" s="473"/>
      <c r="E42" s="372"/>
      <c r="F42" s="237"/>
      <c r="G42" s="13"/>
      <c r="H42" s="373" t="e">
        <f>G42/'1'!E27</f>
        <v>#DIV/0!</v>
      </c>
      <c r="I42" s="219" t="e">
        <f>F42/G42</f>
        <v>#DIV/0!</v>
      </c>
      <c r="J42" s="374"/>
      <c r="K42" s="375" t="e">
        <f>I42/12</f>
        <v>#DIV/0!</v>
      </c>
    </row>
    <row r="43" spans="2:13" x14ac:dyDescent="0.2">
      <c r="B43" s="471"/>
      <c r="C43" s="472"/>
      <c r="D43" s="473"/>
      <c r="E43" s="372"/>
      <c r="F43" s="237"/>
      <c r="G43" s="13"/>
      <c r="H43" s="373" t="e">
        <f>G43/'1'!E27</f>
        <v>#DIV/0!</v>
      </c>
      <c r="I43" s="219" t="e">
        <f>F43/G43</f>
        <v>#DIV/0!</v>
      </c>
      <c r="J43" s="374"/>
      <c r="K43" s="375" t="e">
        <f t="shared" ref="K43:K50" si="3">I43/12</f>
        <v>#DIV/0!</v>
      </c>
    </row>
    <row r="44" spans="2:13" x14ac:dyDescent="0.2">
      <c r="B44" s="471"/>
      <c r="C44" s="472"/>
      <c r="D44" s="473"/>
      <c r="E44" s="372"/>
      <c r="F44" s="237"/>
      <c r="G44" s="13"/>
      <c r="H44" s="373" t="e">
        <f>G44/'1'!E27</f>
        <v>#DIV/0!</v>
      </c>
      <c r="I44" s="219" t="e">
        <f t="shared" ref="I44:I50" si="4">F44/G44</f>
        <v>#DIV/0!</v>
      </c>
      <c r="J44" s="374"/>
      <c r="K44" s="375" t="e">
        <f t="shared" si="3"/>
        <v>#DIV/0!</v>
      </c>
    </row>
    <row r="45" spans="2:13" x14ac:dyDescent="0.2">
      <c r="B45" s="471"/>
      <c r="C45" s="472"/>
      <c r="D45" s="473"/>
      <c r="E45" s="372"/>
      <c r="F45" s="237"/>
      <c r="G45" s="13"/>
      <c r="H45" s="373" t="e">
        <f>G45/'1'!E27</f>
        <v>#DIV/0!</v>
      </c>
      <c r="I45" s="219" t="e">
        <f t="shared" si="4"/>
        <v>#DIV/0!</v>
      </c>
      <c r="J45" s="374"/>
      <c r="K45" s="375" t="e">
        <f t="shared" si="3"/>
        <v>#DIV/0!</v>
      </c>
    </row>
    <row r="46" spans="2:13" x14ac:dyDescent="0.2">
      <c r="B46" s="471"/>
      <c r="C46" s="472"/>
      <c r="D46" s="473"/>
      <c r="E46" s="372"/>
      <c r="F46" s="237"/>
      <c r="G46" s="13"/>
      <c r="H46" s="373" t="e">
        <f>G46/'1'!E27</f>
        <v>#DIV/0!</v>
      </c>
      <c r="I46" s="219" t="e">
        <f t="shared" si="4"/>
        <v>#DIV/0!</v>
      </c>
      <c r="J46" s="374"/>
      <c r="K46" s="375" t="e">
        <f t="shared" si="3"/>
        <v>#DIV/0!</v>
      </c>
    </row>
    <row r="47" spans="2:13" x14ac:dyDescent="0.2">
      <c r="B47" s="471"/>
      <c r="C47" s="472"/>
      <c r="D47" s="473"/>
      <c r="E47" s="372"/>
      <c r="F47" s="237"/>
      <c r="G47" s="13"/>
      <c r="H47" s="373" t="e">
        <f>G47/'1'!E27</f>
        <v>#DIV/0!</v>
      </c>
      <c r="I47" s="219" t="e">
        <f t="shared" si="4"/>
        <v>#DIV/0!</v>
      </c>
      <c r="J47" s="374"/>
      <c r="K47" s="375" t="e">
        <f t="shared" si="3"/>
        <v>#DIV/0!</v>
      </c>
    </row>
    <row r="48" spans="2:13" x14ac:dyDescent="0.2">
      <c r="B48" s="471"/>
      <c r="C48" s="472"/>
      <c r="D48" s="473"/>
      <c r="E48" s="372"/>
      <c r="F48" s="237"/>
      <c r="G48" s="13"/>
      <c r="H48" s="373" t="e">
        <f>G48/'1'!E27</f>
        <v>#DIV/0!</v>
      </c>
      <c r="I48" s="219" t="e">
        <f t="shared" si="4"/>
        <v>#DIV/0!</v>
      </c>
      <c r="J48" s="374"/>
      <c r="K48" s="375" t="e">
        <f t="shared" si="3"/>
        <v>#DIV/0!</v>
      </c>
    </row>
    <row r="49" spans="2:11" x14ac:dyDescent="0.2">
      <c r="B49" s="471"/>
      <c r="C49" s="472"/>
      <c r="D49" s="473"/>
      <c r="E49" s="372"/>
      <c r="F49" s="237"/>
      <c r="G49" s="13"/>
      <c r="H49" s="373" t="e">
        <f>G49/'1'!E27</f>
        <v>#DIV/0!</v>
      </c>
      <c r="I49" s="219" t="e">
        <f t="shared" si="4"/>
        <v>#DIV/0!</v>
      </c>
      <c r="J49" s="374"/>
      <c r="K49" s="375" t="e">
        <f t="shared" si="3"/>
        <v>#DIV/0!</v>
      </c>
    </row>
    <row r="50" spans="2:11" x14ac:dyDescent="0.2">
      <c r="B50" s="471"/>
      <c r="C50" s="472"/>
      <c r="D50" s="473"/>
      <c r="E50" s="372"/>
      <c r="F50" s="237"/>
      <c r="G50" s="13"/>
      <c r="H50" s="373" t="e">
        <f>G50/'1'!E27</f>
        <v>#DIV/0!</v>
      </c>
      <c r="I50" s="219" t="e">
        <f t="shared" si="4"/>
        <v>#DIV/0!</v>
      </c>
      <c r="J50" s="374"/>
      <c r="K50" s="375" t="e">
        <f t="shared" si="3"/>
        <v>#DIV/0!</v>
      </c>
    </row>
    <row r="51" spans="2:11" x14ac:dyDescent="0.2">
      <c r="B51" s="596" t="s">
        <v>258</v>
      </c>
      <c r="C51" s="597"/>
      <c r="D51" s="598"/>
      <c r="E51" s="376"/>
      <c r="F51" s="279">
        <f>SUM(F41:F50)</f>
        <v>0</v>
      </c>
      <c r="G51" s="218"/>
      <c r="H51" s="218"/>
      <c r="I51" s="279"/>
      <c r="J51" s="594"/>
      <c r="K51" s="595"/>
    </row>
    <row r="52" spans="2:11" ht="13.5" thickBot="1" x14ac:dyDescent="0.25">
      <c r="B52" s="235"/>
      <c r="C52" s="235"/>
      <c r="D52" s="235"/>
      <c r="E52" s="235"/>
      <c r="F52" s="235"/>
      <c r="G52" s="235"/>
      <c r="H52" s="235"/>
      <c r="I52" s="235"/>
      <c r="J52" s="235"/>
      <c r="K52" s="235"/>
    </row>
    <row r="53" spans="2:11" ht="13.5" thickTop="1" x14ac:dyDescent="0.2">
      <c r="K53" s="377" t="s">
        <v>259</v>
      </c>
    </row>
    <row r="54" spans="2:11" x14ac:dyDescent="0.2">
      <c r="J54" s="377"/>
    </row>
  </sheetData>
  <sheetProtection password="9317" sheet="1" objects="1" scenarios="1"/>
  <mergeCells count="28">
    <mergeCell ref="B5:I5"/>
    <mergeCell ref="F25:I25"/>
    <mergeCell ref="F26:I26"/>
    <mergeCell ref="B28:I28"/>
    <mergeCell ref="F29:I29"/>
    <mergeCell ref="F30:I30"/>
    <mergeCell ref="F35:I35"/>
    <mergeCell ref="F31:I31"/>
    <mergeCell ref="F36:I36"/>
    <mergeCell ref="B41:D41"/>
    <mergeCell ref="B39:K39"/>
    <mergeCell ref="J40:K40"/>
    <mergeCell ref="F37:I37"/>
    <mergeCell ref="F34:I34"/>
    <mergeCell ref="F33:I33"/>
    <mergeCell ref="F32:I32"/>
    <mergeCell ref="J51:K51"/>
    <mergeCell ref="B50:D50"/>
    <mergeCell ref="B48:D48"/>
    <mergeCell ref="B51:D51"/>
    <mergeCell ref="B46:D46"/>
    <mergeCell ref="B42:D42"/>
    <mergeCell ref="B40:D40"/>
    <mergeCell ref="B49:D49"/>
    <mergeCell ref="B47:D47"/>
    <mergeCell ref="B43:D43"/>
    <mergeCell ref="B44:D44"/>
    <mergeCell ref="B45:D45"/>
  </mergeCells>
  <phoneticPr fontId="4" type="noConversion"/>
  <dataValidations count="9">
    <dataValidation type="list" allowBlank="1" showInputMessage="1" showErrorMessage="1" sqref="B22:B31 B7:B16 B40" xr:uid="{00000000-0002-0000-0700-000000000000}">
      <formula1>"0-BR,1-BR,2-BR,3-BR,4-BR"</formula1>
    </dataValidation>
    <dataValidation type="list" allowBlank="1" showInputMessage="1" showErrorMessage="1" sqref="D40" xr:uid="{00000000-0002-0000-0700-000001000000}">
      <formula1>$M$40:$M$41</formula1>
    </dataValidation>
    <dataValidation type="list" allowBlank="1" showInputMessage="1" showErrorMessage="1" sqref="D25:D28" xr:uid="{00000000-0002-0000-0700-000002000000}">
      <formula1>"LIHTC 2016,LIHTC 2017,LIHTC 2018, LIHTC 2019,LIHTC 2020,NON-MET 2016,NON-MET 2017,NON-MET 2018, NON-MET 2019,NON-MET 2020,HOME 2016,HOME 2017,HOME 2018,HOME 2019,HOME 2020"</formula1>
    </dataValidation>
    <dataValidation type="list" allowBlank="1" showInputMessage="1" showErrorMessage="1" sqref="O7" xr:uid="{00000000-0002-0000-0700-000003000000}">
      <formula1>$O$7:$O$9</formula1>
    </dataValidation>
    <dataValidation type="list" allowBlank="1" showInputMessage="1" showErrorMessage="1" sqref="D30:D35" xr:uid="{00000000-0002-0000-0700-000004000000}">
      <formula1>"Revenue,Non-Revenue"</formula1>
    </dataValidation>
    <dataValidation type="list" allowBlank="1" showInputMessage="1" showErrorMessage="1" sqref="B48:D50" xr:uid="{00000000-0002-0000-0700-000005000000}">
      <formula1>"Laundry,Other Vending,Forfeited Deposits,Other"</formula1>
    </dataValidation>
    <dataValidation type="list" allowBlank="1" showInputMessage="1" showErrorMessage="1" sqref="E7:E24" xr:uid="{00000000-0002-0000-0700-000006000000}">
      <formula1>"30%,50%,60%"</formula1>
    </dataValidation>
    <dataValidation type="list" allowBlank="1" showInputMessage="1" showErrorMessage="1" sqref="D7:D24" xr:uid="{00000000-0002-0000-0700-000007000000}">
      <formula1>"LIHTC 2019,LIHTC 2020,NON-MET 2019,NON-MET 2020,HOME 2019,HOME 2020"</formula1>
    </dataValidation>
    <dataValidation type="list" allowBlank="1" showInputMessage="1" showErrorMessage="1" sqref="B41:D47" xr:uid="{00000000-0002-0000-0700-000008000000}">
      <formula1>"Laundry,Other Vending,Forfeited Deposits,Late Fees,Other"</formula1>
    </dataValidation>
  </dataValidations>
  <printOptions horizontalCentered="1"/>
  <pageMargins left="0.45" right="0.45" top="0.52" bottom="0.71" header="0.34" footer="0.5"/>
  <pageSetup scale="80" orientation="portrait" r:id="rId1"/>
  <headerFooter alignWithMargins="0">
    <oddHeader>&amp;C&amp;"Arial,Bold"2020 Low-Income Housing Tax Credit Application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H55"/>
  <sheetViews>
    <sheetView zoomScaleNormal="100" workbookViewId="0"/>
  </sheetViews>
  <sheetFormatPr defaultColWidth="9.140625" defaultRowHeight="12.75" x14ac:dyDescent="0.2"/>
  <cols>
    <col min="1" max="1" width="1.7109375" style="105" customWidth="1"/>
    <col min="2" max="2" width="28.7109375" style="105" customWidth="1"/>
    <col min="3" max="3" width="15.28515625" style="105" customWidth="1"/>
    <col min="4" max="4" width="1.7109375" style="105" customWidth="1"/>
    <col min="5" max="5" width="3" style="105" customWidth="1"/>
    <col min="6" max="6" width="26.140625" style="105" customWidth="1"/>
    <col min="7" max="7" width="18.28515625" style="105" customWidth="1"/>
    <col min="8" max="8" width="1.7109375" style="105" customWidth="1"/>
    <col min="9" max="16384" width="9.140625" style="105"/>
  </cols>
  <sheetData>
    <row r="1" spans="1:8" x14ac:dyDescent="0.2">
      <c r="B1" s="324">
        <f>'[1]1'!J4</f>
        <v>0</v>
      </c>
      <c r="G1" s="325">
        <f>'[1]1'!P4</f>
        <v>0</v>
      </c>
    </row>
    <row r="3" spans="1:8" ht="15.75" x14ac:dyDescent="0.25">
      <c r="B3" s="184" t="s">
        <v>341</v>
      </c>
      <c r="C3" s="178"/>
      <c r="D3" s="178"/>
      <c r="E3" s="178"/>
      <c r="F3" s="178"/>
      <c r="G3" s="178"/>
    </row>
    <row r="5" spans="1:8" x14ac:dyDescent="0.2">
      <c r="B5" s="610" t="s">
        <v>342</v>
      </c>
      <c r="C5" s="610"/>
      <c r="D5" s="610"/>
      <c r="E5" s="610"/>
      <c r="F5" s="610"/>
      <c r="G5" s="610"/>
    </row>
    <row r="6" spans="1:8" x14ac:dyDescent="0.2">
      <c r="B6" s="185" t="s">
        <v>1012</v>
      </c>
      <c r="G6" s="278">
        <f>'7'!K26</f>
        <v>0</v>
      </c>
    </row>
    <row r="7" spans="1:8" x14ac:dyDescent="0.2">
      <c r="B7" s="105" t="s">
        <v>343</v>
      </c>
      <c r="G7" s="279">
        <f>'7'!K37</f>
        <v>0</v>
      </c>
    </row>
    <row r="8" spans="1:8" x14ac:dyDescent="0.2">
      <c r="B8" s="185" t="s">
        <v>488</v>
      </c>
      <c r="G8" s="279">
        <f>SUM(G6:G7)</f>
        <v>0</v>
      </c>
    </row>
    <row r="9" spans="1:8" x14ac:dyDescent="0.2">
      <c r="B9" s="105" t="s">
        <v>318</v>
      </c>
      <c r="G9" s="279">
        <f>'7'!F51</f>
        <v>0</v>
      </c>
    </row>
    <row r="10" spans="1:8" ht="17.25" customHeight="1" x14ac:dyDescent="0.2">
      <c r="G10" s="280"/>
    </row>
    <row r="11" spans="1:8" x14ac:dyDescent="0.2">
      <c r="B11" s="105" t="s">
        <v>347</v>
      </c>
      <c r="C11" s="15"/>
      <c r="E11" s="105" t="s">
        <v>344</v>
      </c>
      <c r="G11" s="279">
        <f>SUM(G8:G9)*C11*-1</f>
        <v>0</v>
      </c>
    </row>
    <row r="12" spans="1:8" x14ac:dyDescent="0.2">
      <c r="D12" s="379"/>
      <c r="E12" s="105" t="s">
        <v>345</v>
      </c>
      <c r="G12" s="279">
        <f>ROUND(SUM(G8:G11),0)</f>
        <v>0</v>
      </c>
    </row>
    <row r="14" spans="1:8" x14ac:dyDescent="0.2">
      <c r="A14" s="225"/>
      <c r="B14" s="225"/>
      <c r="C14" s="225"/>
      <c r="D14" s="225"/>
      <c r="E14" s="231"/>
      <c r="H14" s="225"/>
    </row>
    <row r="15" spans="1:8" x14ac:dyDescent="0.2">
      <c r="A15" s="225"/>
      <c r="B15" s="610" t="s">
        <v>346</v>
      </c>
      <c r="C15" s="610"/>
      <c r="D15" s="225"/>
      <c r="E15" s="231"/>
      <c r="F15" s="610" t="s">
        <v>352</v>
      </c>
      <c r="G15" s="610"/>
      <c r="H15" s="225"/>
    </row>
    <row r="16" spans="1:8" x14ac:dyDescent="0.2">
      <c r="A16" s="225"/>
      <c r="B16" s="218" t="s">
        <v>325</v>
      </c>
      <c r="C16" s="276"/>
      <c r="D16" s="225"/>
      <c r="E16" s="231"/>
      <c r="F16" s="380" t="s">
        <v>260</v>
      </c>
      <c r="G16" s="276"/>
      <c r="H16" s="225"/>
    </row>
    <row r="17" spans="1:8" x14ac:dyDescent="0.2">
      <c r="A17" s="225"/>
      <c r="B17" s="218" t="s">
        <v>326</v>
      </c>
      <c r="C17" s="276"/>
      <c r="D17" s="225"/>
      <c r="E17" s="381"/>
      <c r="F17" s="380" t="s">
        <v>317</v>
      </c>
      <c r="G17" s="276"/>
      <c r="H17" s="225"/>
    </row>
    <row r="18" spans="1:8" x14ac:dyDescent="0.2">
      <c r="A18" s="225"/>
      <c r="B18" s="218" t="s">
        <v>327</v>
      </c>
      <c r="C18" s="276"/>
      <c r="D18" s="225"/>
      <c r="E18" s="231"/>
      <c r="F18" s="380" t="s">
        <v>319</v>
      </c>
      <c r="G18" s="276"/>
      <c r="H18" s="225"/>
    </row>
    <row r="19" spans="1:8" x14ac:dyDescent="0.2">
      <c r="A19" s="225"/>
      <c r="B19" s="218" t="s">
        <v>328</v>
      </c>
      <c r="C19" s="276"/>
      <c r="D19" s="225"/>
      <c r="E19" s="231"/>
      <c r="F19" s="380" t="s">
        <v>320</v>
      </c>
      <c r="G19" s="276"/>
      <c r="H19" s="225"/>
    </row>
    <row r="20" spans="1:8" x14ac:dyDescent="0.2">
      <c r="A20" s="225"/>
      <c r="B20" s="218" t="s">
        <v>329</v>
      </c>
      <c r="C20" s="276"/>
      <c r="D20" s="225"/>
      <c r="E20" s="231"/>
      <c r="F20" s="380" t="s">
        <v>321</v>
      </c>
      <c r="G20" s="276"/>
      <c r="H20" s="225"/>
    </row>
    <row r="21" spans="1:8" x14ac:dyDescent="0.2">
      <c r="A21" s="225"/>
      <c r="B21" s="218" t="s">
        <v>330</v>
      </c>
      <c r="C21" s="382">
        <f>50*'1'!E21</f>
        <v>0</v>
      </c>
      <c r="D21" s="225"/>
      <c r="E21" s="231"/>
      <c r="F21" s="380" t="s">
        <v>322</v>
      </c>
      <c r="G21" s="276"/>
      <c r="H21" s="225"/>
    </row>
    <row r="22" spans="1:8" x14ac:dyDescent="0.2">
      <c r="A22" s="225"/>
      <c r="B22" s="218" t="s">
        <v>363</v>
      </c>
      <c r="C22" s="276"/>
      <c r="D22" s="225"/>
      <c r="E22" s="231"/>
      <c r="F22" s="380" t="s">
        <v>323</v>
      </c>
      <c r="G22" s="276"/>
      <c r="H22" s="225"/>
    </row>
    <row r="23" spans="1:8" x14ac:dyDescent="0.2">
      <c r="A23" s="225"/>
      <c r="B23" s="218" t="s">
        <v>348</v>
      </c>
      <c r="C23" s="277">
        <f>SUM(C16:C22)</f>
        <v>0</v>
      </c>
      <c r="D23" s="225"/>
      <c r="E23" s="231"/>
      <c r="F23" s="380" t="s">
        <v>324</v>
      </c>
      <c r="G23" s="276"/>
      <c r="H23" s="225"/>
    </row>
    <row r="24" spans="1:8" x14ac:dyDescent="0.2">
      <c r="A24" s="225"/>
      <c r="B24" s="218" t="s">
        <v>349</v>
      </c>
      <c r="C24" s="383" t="e">
        <f>C23/G12</f>
        <v>#DIV/0!</v>
      </c>
      <c r="D24" s="225"/>
      <c r="E24" s="231"/>
      <c r="F24" s="380" t="s">
        <v>353</v>
      </c>
      <c r="G24" s="276"/>
      <c r="H24" s="225"/>
    </row>
    <row r="25" spans="1:8" x14ac:dyDescent="0.2">
      <c r="A25" s="225"/>
      <c r="B25" s="225"/>
      <c r="C25" s="231"/>
      <c r="D25" s="225"/>
      <c r="E25" s="231"/>
      <c r="F25" s="218" t="s">
        <v>490</v>
      </c>
      <c r="G25" s="277">
        <f>SUM(G16:G24)</f>
        <v>0</v>
      </c>
      <c r="H25" s="225"/>
    </row>
    <row r="26" spans="1:8" x14ac:dyDescent="0.2">
      <c r="A26" s="225"/>
      <c r="D26" s="225"/>
      <c r="E26" s="231"/>
      <c r="F26" s="218" t="s">
        <v>354</v>
      </c>
      <c r="G26" s="383" t="e">
        <f>G25/G12</f>
        <v>#DIV/0!</v>
      </c>
      <c r="H26" s="225"/>
    </row>
    <row r="27" spans="1:8" x14ac:dyDescent="0.2">
      <c r="A27" s="225"/>
      <c r="B27" s="610" t="s">
        <v>350</v>
      </c>
      <c r="C27" s="610"/>
      <c r="D27" s="225"/>
      <c r="E27" s="231"/>
      <c r="F27" s="231"/>
      <c r="G27" s="384"/>
      <c r="H27" s="225"/>
    </row>
    <row r="28" spans="1:8" x14ac:dyDescent="0.2">
      <c r="A28" s="225"/>
      <c r="B28" s="218" t="s">
        <v>332</v>
      </c>
      <c r="C28" s="276"/>
      <c r="D28" s="225"/>
      <c r="E28" s="231"/>
      <c r="F28" s="231"/>
      <c r="G28" s="231"/>
      <c r="H28" s="225"/>
    </row>
    <row r="29" spans="1:8" x14ac:dyDescent="0.2">
      <c r="A29" s="225"/>
      <c r="B29" s="218" t="s">
        <v>333</v>
      </c>
      <c r="C29" s="276"/>
      <c r="D29" s="225"/>
      <c r="E29" s="231"/>
      <c r="F29" s="610" t="s">
        <v>356</v>
      </c>
      <c r="G29" s="610"/>
      <c r="H29" s="225"/>
    </row>
    <row r="30" spans="1:8" x14ac:dyDescent="0.2">
      <c r="A30" s="225"/>
      <c r="B30" s="218" t="s">
        <v>334</v>
      </c>
      <c r="C30" s="276"/>
      <c r="D30" s="225"/>
      <c r="E30" s="385"/>
      <c r="F30" s="380" t="s">
        <v>331</v>
      </c>
      <c r="G30" s="276"/>
      <c r="H30" s="225"/>
    </row>
    <row r="31" spans="1:8" x14ac:dyDescent="0.2">
      <c r="A31" s="225"/>
      <c r="B31" s="218" t="s">
        <v>335</v>
      </c>
      <c r="C31" s="276"/>
      <c r="D31" s="225"/>
      <c r="E31" s="385"/>
      <c r="F31" s="380" t="s">
        <v>355</v>
      </c>
      <c r="G31" s="276"/>
      <c r="H31" s="225"/>
    </row>
    <row r="32" spans="1:8" x14ac:dyDescent="0.2">
      <c r="A32" s="225"/>
      <c r="B32" s="218" t="s">
        <v>336</v>
      </c>
      <c r="C32" s="276"/>
      <c r="D32" s="225"/>
      <c r="E32" s="385"/>
      <c r="F32" s="218" t="s">
        <v>491</v>
      </c>
      <c r="G32" s="277">
        <f>SUM(G30:G31)</f>
        <v>0</v>
      </c>
      <c r="H32" s="225"/>
    </row>
    <row r="33" spans="1:8" x14ac:dyDescent="0.2">
      <c r="A33" s="225"/>
      <c r="B33" s="218" t="s">
        <v>337</v>
      </c>
      <c r="C33" s="276"/>
      <c r="D33" s="225"/>
      <c r="E33" s="386"/>
      <c r="F33" s="218" t="s">
        <v>354</v>
      </c>
      <c r="G33" s="383" t="e">
        <f>G32/G12</f>
        <v>#DIV/0!</v>
      </c>
      <c r="H33" s="225"/>
    </row>
    <row r="34" spans="1:8" x14ac:dyDescent="0.2">
      <c r="A34" s="225"/>
      <c r="B34" s="218" t="s">
        <v>338</v>
      </c>
      <c r="C34" s="276"/>
      <c r="D34" s="225"/>
      <c r="E34" s="386"/>
      <c r="F34" s="231"/>
      <c r="G34" s="387"/>
      <c r="H34" s="225"/>
    </row>
    <row r="35" spans="1:8" x14ac:dyDescent="0.2">
      <c r="A35" s="225"/>
      <c r="B35" s="218" t="s">
        <v>339</v>
      </c>
      <c r="C35" s="276"/>
      <c r="D35" s="225"/>
      <c r="E35" s="385"/>
      <c r="F35" s="388" t="s">
        <v>357</v>
      </c>
      <c r="G35" s="277">
        <f>C23+C39+G25+G32</f>
        <v>0</v>
      </c>
      <c r="H35" s="225"/>
    </row>
    <row r="36" spans="1:8" x14ac:dyDescent="0.2">
      <c r="A36" s="225"/>
      <c r="B36" s="218" t="s">
        <v>106</v>
      </c>
      <c r="C36" s="276"/>
      <c r="D36" s="225"/>
      <c r="E36" s="231"/>
      <c r="F36" s="231"/>
      <c r="G36" s="384"/>
      <c r="H36" s="225"/>
    </row>
    <row r="37" spans="1:8" x14ac:dyDescent="0.2">
      <c r="A37" s="225"/>
      <c r="B37" s="218" t="s">
        <v>340</v>
      </c>
      <c r="C37" s="276"/>
      <c r="D37" s="225"/>
      <c r="E37" s="231"/>
      <c r="F37" s="388" t="s">
        <v>358</v>
      </c>
      <c r="G37" s="276"/>
      <c r="H37" s="225"/>
    </row>
    <row r="38" spans="1:8" x14ac:dyDescent="0.2">
      <c r="A38" s="225"/>
      <c r="B38" s="218" t="s">
        <v>351</v>
      </c>
      <c r="C38" s="276"/>
      <c r="D38" s="225"/>
      <c r="E38" s="231"/>
      <c r="F38" s="231"/>
      <c r="G38" s="387"/>
      <c r="H38" s="225"/>
    </row>
    <row r="39" spans="1:8" x14ac:dyDescent="0.2">
      <c r="A39" s="225"/>
      <c r="B39" s="218" t="s">
        <v>489</v>
      </c>
      <c r="C39" s="277">
        <f>SUM(C28:C38)</f>
        <v>0</v>
      </c>
      <c r="D39" s="225"/>
      <c r="E39" s="231"/>
      <c r="F39" s="231"/>
      <c r="G39" s="231"/>
      <c r="H39" s="225"/>
    </row>
    <row r="40" spans="1:8" x14ac:dyDescent="0.2">
      <c r="A40" s="225"/>
      <c r="B40" s="218" t="s">
        <v>349</v>
      </c>
      <c r="C40" s="383" t="e">
        <f>C39/G12</f>
        <v>#DIV/0!</v>
      </c>
      <c r="D40" s="225"/>
      <c r="E40" s="231"/>
      <c r="F40" s="389" t="s">
        <v>359</v>
      </c>
      <c r="G40" s="277">
        <f>ROUND((G12-G35-G37),0)</f>
        <v>0</v>
      </c>
      <c r="H40" s="225"/>
    </row>
    <row r="41" spans="1:8" x14ac:dyDescent="0.2">
      <c r="A41" s="225"/>
      <c r="B41" s="225"/>
      <c r="C41" s="384"/>
      <c r="D41" s="225"/>
      <c r="E41" s="231"/>
      <c r="F41" s="231"/>
      <c r="G41" s="231"/>
      <c r="H41" s="225"/>
    </row>
    <row r="42" spans="1:8" x14ac:dyDescent="0.2">
      <c r="A42" s="225"/>
      <c r="B42" s="225"/>
      <c r="C42" s="231"/>
      <c r="D42" s="225"/>
      <c r="E42" s="231"/>
      <c r="F42" s="231"/>
      <c r="G42" s="231"/>
      <c r="H42" s="225"/>
    </row>
    <row r="43" spans="1:8" x14ac:dyDescent="0.2">
      <c r="A43" s="225"/>
      <c r="B43" s="231" t="s">
        <v>360</v>
      </c>
      <c r="C43" s="373" t="e">
        <f>G9/SUM(G6:G7)</f>
        <v>#DIV/0!</v>
      </c>
      <c r="D43" s="225" t="s">
        <v>361</v>
      </c>
      <c r="E43" s="225"/>
      <c r="F43" s="231"/>
      <c r="G43" s="390"/>
      <c r="H43" s="225"/>
    </row>
    <row r="44" spans="1:8" x14ac:dyDescent="0.2">
      <c r="A44" s="225"/>
      <c r="B44" s="225"/>
      <c r="C44" s="225"/>
      <c r="D44" s="225"/>
      <c r="E44" s="225"/>
      <c r="F44" s="231"/>
      <c r="G44" s="231"/>
      <c r="H44" s="225"/>
    </row>
    <row r="45" spans="1:8" x14ac:dyDescent="0.2">
      <c r="A45" s="225"/>
      <c r="B45" s="475" t="s">
        <v>1080</v>
      </c>
      <c r="C45" s="475"/>
      <c r="D45" s="475"/>
      <c r="E45" s="475"/>
      <c r="F45" s="475"/>
      <c r="G45" s="475"/>
      <c r="H45" s="225"/>
    </row>
    <row r="46" spans="1:8" x14ac:dyDescent="0.2">
      <c r="A46" s="225"/>
      <c r="B46" s="225"/>
      <c r="C46" s="225"/>
      <c r="D46" s="225"/>
      <c r="E46" s="225"/>
      <c r="F46" s="231"/>
      <c r="G46" s="231"/>
      <c r="H46" s="225"/>
    </row>
    <row r="47" spans="1:8" x14ac:dyDescent="0.2">
      <c r="B47" s="105" t="s">
        <v>1063</v>
      </c>
      <c r="F47" s="231"/>
      <c r="G47" s="387"/>
    </row>
    <row r="48" spans="1:8" x14ac:dyDescent="0.2">
      <c r="F48" s="231"/>
      <c r="G48" s="387"/>
    </row>
    <row r="49" spans="2:7" x14ac:dyDescent="0.2">
      <c r="F49" s="231"/>
      <c r="G49" s="387"/>
    </row>
    <row r="50" spans="2:7" x14ac:dyDescent="0.2">
      <c r="F50" s="231"/>
      <c r="G50" s="387"/>
    </row>
    <row r="51" spans="2:7" x14ac:dyDescent="0.2">
      <c r="F51" s="231"/>
      <c r="G51" s="387"/>
    </row>
    <row r="52" spans="2:7" x14ac:dyDescent="0.2">
      <c r="F52" s="231"/>
      <c r="G52" s="387"/>
    </row>
    <row r="53" spans="2:7" x14ac:dyDescent="0.2">
      <c r="F53" s="231"/>
      <c r="G53" s="387"/>
    </row>
    <row r="54" spans="2:7" ht="13.5" thickBot="1" x14ac:dyDescent="0.25">
      <c r="B54" s="201"/>
      <c r="C54" s="201"/>
      <c r="D54" s="201"/>
      <c r="E54" s="201"/>
      <c r="F54" s="391"/>
      <c r="G54" s="391"/>
    </row>
    <row r="55" spans="2:7" ht="13.5" thickTop="1" x14ac:dyDescent="0.2">
      <c r="G55" s="183" t="s">
        <v>362</v>
      </c>
    </row>
  </sheetData>
  <sheetProtection password="9317" sheet="1" objects="1" scenarios="1"/>
  <mergeCells count="6">
    <mergeCell ref="B45:G45"/>
    <mergeCell ref="F29:G29"/>
    <mergeCell ref="B5:G5"/>
    <mergeCell ref="B15:C15"/>
    <mergeCell ref="B27:C27"/>
    <mergeCell ref="F15:G15"/>
  </mergeCells>
  <phoneticPr fontId="4" type="noConversion"/>
  <printOptions horizontalCentered="1"/>
  <pageMargins left="0.51" right="0.51" top="1" bottom="0.71" header="0.5" footer="0.5"/>
  <pageSetup scale="94" orientation="portrait" r:id="rId1"/>
  <headerFooter alignWithMargins="0">
    <oddHeader>&amp;C&amp;"Arial,Bold"2020 Low-Income Housing Tax Credit Application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21</vt:i4>
      </vt:variant>
    </vt:vector>
  </HeadingPairs>
  <TitlesOfParts>
    <vt:vector size="46" baseType="lpstr">
      <vt:lpstr>Guide</vt:lpstr>
      <vt:lpstr>1</vt:lpstr>
      <vt:lpstr>2</vt:lpstr>
      <vt:lpstr>3</vt:lpstr>
      <vt:lpstr>4</vt:lpstr>
      <vt:lpstr>5</vt:lpstr>
      <vt:lpstr>6</vt:lpstr>
      <vt:lpstr>7</vt:lpstr>
      <vt:lpstr>8</vt:lpstr>
      <vt:lpstr>9</vt:lpstr>
      <vt:lpstr>10</vt:lpstr>
      <vt:lpstr>10-A</vt:lpstr>
      <vt:lpstr>10-G</vt:lpstr>
      <vt:lpstr>11</vt:lpstr>
      <vt:lpstr>12</vt:lpstr>
      <vt:lpstr>12-A</vt:lpstr>
      <vt:lpstr>13</vt:lpstr>
      <vt:lpstr>14</vt:lpstr>
      <vt:lpstr>15</vt:lpstr>
      <vt:lpstr>16</vt:lpstr>
      <vt:lpstr>17</vt:lpstr>
      <vt:lpstr>18</vt:lpstr>
      <vt:lpstr>19</vt:lpstr>
      <vt:lpstr>Const Cost Addm</vt:lpstr>
      <vt:lpstr>Rent Limit Addendum</vt:lpstr>
      <vt:lpstr>'1'!Print_Area</vt:lpstr>
      <vt:lpstr>'10'!Print_Area</vt:lpstr>
      <vt:lpstr>'10-A'!Print_Area</vt:lpstr>
      <vt:lpstr>'10-G'!Print_Area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'Const Cost Addm'!Print_Area</vt:lpstr>
      <vt:lpstr>'Rent Limit Addendum'!Print_Area</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Tronco, Zachary 4144</cp:lastModifiedBy>
  <cp:lastPrinted>2021-11-19T19:59:00Z</cp:lastPrinted>
  <dcterms:created xsi:type="dcterms:W3CDTF">2008-12-19T16:57:03Z</dcterms:created>
  <dcterms:modified xsi:type="dcterms:W3CDTF">2025-12-10T19:45:46Z</dcterms:modified>
</cp:coreProperties>
</file>